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622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'Лист1'!$A$1:$N$84</definedName>
  </definedNames>
  <calcPr fullCalcOnLoad="1" fullPrecision="0"/>
</workbook>
</file>

<file path=xl/sharedStrings.xml><?xml version="1.0" encoding="utf-8"?>
<sst xmlns="http://schemas.openxmlformats.org/spreadsheetml/2006/main" count="158" uniqueCount="153">
  <si>
    <t>вес, м.п.</t>
  </si>
  <si>
    <t>40х40х2,0х6,0</t>
  </si>
  <si>
    <t>80х40х2,0х6,0</t>
  </si>
  <si>
    <t>Полоса 40х4,0</t>
  </si>
  <si>
    <t>Квадрат 12х12</t>
  </si>
  <si>
    <t>Лист 4,0х1500х6000</t>
  </si>
  <si>
    <t>Лист 5,0х1500х6000</t>
  </si>
  <si>
    <t>Полоса 25х4,0</t>
  </si>
  <si>
    <t xml:space="preserve">Труба квадратная и прямоугольная </t>
  </si>
  <si>
    <t>Уголок</t>
  </si>
  <si>
    <t>Швеллер</t>
  </si>
  <si>
    <t>Труба водогазопроводная</t>
  </si>
  <si>
    <t>Лист</t>
  </si>
  <si>
    <t>Квадрат 10х10</t>
  </si>
  <si>
    <t>цена за 1 тонну, с НДС</t>
  </si>
  <si>
    <t>Полоса 20х4,0</t>
  </si>
  <si>
    <t>20х20х1,5х6,0</t>
  </si>
  <si>
    <t>40х20х1,5х6,0</t>
  </si>
  <si>
    <t>40х25х2,0х6,0</t>
  </si>
  <si>
    <t>50х50х2,0х6,0</t>
  </si>
  <si>
    <t>80х80х3,0х6,0</t>
  </si>
  <si>
    <t>100х100х3,0</t>
  </si>
  <si>
    <t>25х25х1,5х6,0</t>
  </si>
  <si>
    <t>У 25х25х4,0-6,0м</t>
  </si>
  <si>
    <t>Лист 6,0х1500х6000</t>
  </si>
  <si>
    <t>ДЛЯ ОТДЕЛА СНАБЖЕНИЯ</t>
  </si>
  <si>
    <t>40х40х1,5х6,0</t>
  </si>
  <si>
    <t>180х180х8,0 (12м)</t>
  </si>
  <si>
    <t>Арматура, квадрат,полоса</t>
  </si>
  <si>
    <t>Стоимость продукции на</t>
  </si>
  <si>
    <t>Лист 14,16,25,х1500х6000</t>
  </si>
  <si>
    <t>60х40х1,5х6,0</t>
  </si>
  <si>
    <t>60х60х2,0х6,0</t>
  </si>
  <si>
    <t>50х25х2,0х6,0</t>
  </si>
  <si>
    <t xml:space="preserve">стоимость 1м.п. за наличный расчет </t>
  </si>
  <si>
    <t>50х25х1,5х6,0</t>
  </si>
  <si>
    <t>Цена  за лист</t>
  </si>
  <si>
    <t>вес</t>
  </si>
  <si>
    <t>Наименование</t>
  </si>
  <si>
    <t>Лист 10х1500х6000</t>
  </si>
  <si>
    <t>У 32х32х4,0-6,0м</t>
  </si>
  <si>
    <t>Круг</t>
  </si>
  <si>
    <t>Длина 3м</t>
  </si>
  <si>
    <t>Длина 1,5-2м</t>
  </si>
  <si>
    <t>200х160х7,0</t>
  </si>
  <si>
    <t>Швеллер №14-12м</t>
  </si>
  <si>
    <t>Швеллер №16-12м</t>
  </si>
  <si>
    <t>Швеллер №18-12м</t>
  </si>
  <si>
    <t>Швеллер №20-12м</t>
  </si>
  <si>
    <t>Лист 30 х1,5х6,0</t>
  </si>
  <si>
    <t>Швеллер №6,5-6м</t>
  </si>
  <si>
    <t>Новинки</t>
  </si>
  <si>
    <t>Лист 8,0х1500х6000</t>
  </si>
  <si>
    <t>60х60х3,0х6,0</t>
  </si>
  <si>
    <t>140х140х8,0</t>
  </si>
  <si>
    <t xml:space="preserve">  </t>
  </si>
  <si>
    <t>10м</t>
  </si>
  <si>
    <t>15х15х1,5х6,0</t>
  </si>
  <si>
    <t>Сетка рабица 1,5м  рулон 10м</t>
  </si>
  <si>
    <t>60х40х3,0х6,0</t>
  </si>
  <si>
    <t>У 40х40х4,0-6м</t>
  </si>
  <si>
    <t>У 63х63х5,0-6м</t>
  </si>
  <si>
    <t>Швеллер №10-6м</t>
  </si>
  <si>
    <t>Швеллер №8-6м</t>
  </si>
  <si>
    <t>60х40х2,0х6,0</t>
  </si>
  <si>
    <t>У 63х63х6,0-11,7м</t>
  </si>
  <si>
    <t>У 75х75х5,0-12м</t>
  </si>
  <si>
    <t xml:space="preserve">Лист 3,0х1,25х2,5  Г/К </t>
  </si>
  <si>
    <t>(1х2) м</t>
  </si>
  <si>
    <t>(0,5х2) м</t>
  </si>
  <si>
    <t>Круг Ø 8</t>
  </si>
  <si>
    <r>
      <t xml:space="preserve">Круг </t>
    </r>
    <r>
      <rPr>
        <b/>
        <sz val="12"/>
        <rFont val="Arial Cyr"/>
        <family val="0"/>
      </rPr>
      <t xml:space="preserve">Ø </t>
    </r>
    <r>
      <rPr>
        <b/>
        <sz val="11"/>
        <rFont val="Arial Cyr"/>
        <family val="2"/>
      </rPr>
      <t>6</t>
    </r>
  </si>
  <si>
    <t>Круг Ø 10</t>
  </si>
  <si>
    <t>Круг Ø 12</t>
  </si>
  <si>
    <t>Круг Ø 14</t>
  </si>
  <si>
    <t>Круг Ø 16</t>
  </si>
  <si>
    <t>Круг Ø 18</t>
  </si>
  <si>
    <t>Арматура Ø 6</t>
  </si>
  <si>
    <t>Арматура Ø 8</t>
  </si>
  <si>
    <t>Арматура Ø 10</t>
  </si>
  <si>
    <t>Арматура Ø 12</t>
  </si>
  <si>
    <t>Арматура Ø 16</t>
  </si>
  <si>
    <t>Ø 273х6</t>
  </si>
  <si>
    <t>30х20х1,5х6,0</t>
  </si>
  <si>
    <t>Гибка</t>
  </si>
  <si>
    <t>40х20х2,0х6,0</t>
  </si>
  <si>
    <t>У 75х75х6,0-12м</t>
  </si>
  <si>
    <t>Лист 4,0х1500х6000 рифлен</t>
  </si>
  <si>
    <t>140х140х5,0</t>
  </si>
  <si>
    <t>40х25х1,5х6,0</t>
  </si>
  <si>
    <t>50х50х1,5х6,0</t>
  </si>
  <si>
    <t>Швеллер №12-12м</t>
  </si>
  <si>
    <t>ЗАГЛУШКИ</t>
  </si>
  <si>
    <t>20х20</t>
  </si>
  <si>
    <t>25х25</t>
  </si>
  <si>
    <t>40х40</t>
  </si>
  <si>
    <t>50х50</t>
  </si>
  <si>
    <t>60х40</t>
  </si>
  <si>
    <t>Длина 1,5-4,5м</t>
  </si>
  <si>
    <t xml:space="preserve">стоимость 1 м.кв. за наличный рас </t>
  </si>
  <si>
    <t>Глянец    толщина   0,45 мм</t>
  </si>
  <si>
    <t>Глянец    толщина   0,4   мм</t>
  </si>
  <si>
    <t>Глянец    толщина   0,5   мм</t>
  </si>
  <si>
    <t>ПРОФНАСТИЛ   ПС   8 (от 20м.кв.)</t>
  </si>
  <si>
    <t>30х30х1,5х6,0</t>
  </si>
  <si>
    <t>40х40х3,0х6,0</t>
  </si>
  <si>
    <t>60х60х1,5х6,0</t>
  </si>
  <si>
    <t>стоимость за 1 т с НДС</t>
  </si>
  <si>
    <t>У 50х50х5,0-6м</t>
  </si>
  <si>
    <t>80х80</t>
  </si>
  <si>
    <t>стоимость 1м.п. с НДС за наличный расчет с порезкой</t>
  </si>
  <si>
    <t xml:space="preserve">стоимость 1м.п. с НДС за наличный расчет </t>
  </si>
  <si>
    <t>стоимость 1м.п. с НДС  за наличный расчет с порезкой до деноминации</t>
  </si>
  <si>
    <t>100х100</t>
  </si>
  <si>
    <t>Лист 1,5х1,25х2,5  Г/К</t>
  </si>
  <si>
    <t>Лист 1,0х1,25х2,5  Х/К</t>
  </si>
  <si>
    <t>Лист 2,0х1,25х2,5  Г/К</t>
  </si>
  <si>
    <t>60х60,  80х40</t>
  </si>
  <si>
    <t>40х25</t>
  </si>
  <si>
    <t>40х20, 30х30</t>
  </si>
  <si>
    <t>У 25х25х3,0-6,0м  нет</t>
  </si>
  <si>
    <t>Лист 0,5х1,25х2,5 м оцинк</t>
  </si>
  <si>
    <t>120х80х4,0</t>
  </si>
  <si>
    <t xml:space="preserve">У 100х100х7,0-12,0м  </t>
  </si>
  <si>
    <t>80х60х3,0х6,0</t>
  </si>
  <si>
    <t>сетка кладочная Ø 3 яч.50х50- 0,5х2м</t>
  </si>
  <si>
    <t>сетка кладочная Ø 4  яч.100х100- 1х2м</t>
  </si>
  <si>
    <r>
      <rPr>
        <b/>
        <sz val="10"/>
        <rFont val="Arial Cyr"/>
        <family val="0"/>
      </rPr>
      <t>сетка кладочная Ø 3  яч.100х10</t>
    </r>
    <r>
      <rPr>
        <b/>
        <sz val="9"/>
        <rFont val="Arial Cyr"/>
        <family val="0"/>
      </rPr>
      <t>0-1х2м</t>
    </r>
  </si>
  <si>
    <t xml:space="preserve">60х30х1,5 х6,0  </t>
  </si>
  <si>
    <t>100х100х4,0 нет</t>
  </si>
  <si>
    <t>У 90х90х7,0-12м. Нет</t>
  </si>
  <si>
    <t xml:space="preserve">Арматура Ø 14           </t>
  </si>
  <si>
    <t xml:space="preserve">Арматура Ø 22         </t>
  </si>
  <si>
    <t xml:space="preserve">20х20х2,0х6,0 </t>
  </si>
  <si>
    <t xml:space="preserve">30х30х2,0х6,0 </t>
  </si>
  <si>
    <t>ду 15х2,8</t>
  </si>
  <si>
    <t>ду 20х2,8</t>
  </si>
  <si>
    <t>ду 25х2,8</t>
  </si>
  <si>
    <t>ду 25х3,2</t>
  </si>
  <si>
    <t xml:space="preserve">ду 32х3,2 </t>
  </si>
  <si>
    <t>ду 32х2,8</t>
  </si>
  <si>
    <t>ду 40х3,0</t>
  </si>
  <si>
    <t>ду 40х3,5</t>
  </si>
  <si>
    <t xml:space="preserve">ду 50х3,0 </t>
  </si>
  <si>
    <t>ду 50х3,5</t>
  </si>
  <si>
    <t xml:space="preserve">Ø 76х(3,0-3,5)  </t>
  </si>
  <si>
    <t>Ø 89х(3,0-3,5)</t>
  </si>
  <si>
    <t>Ø 219х6,0</t>
  </si>
  <si>
    <t xml:space="preserve">У 35х35х4,0-6м  </t>
  </si>
  <si>
    <t>Ø 57х(3,0-3,5) нет</t>
  </si>
  <si>
    <t>Ø 108х(3,0-3,5) нет</t>
  </si>
  <si>
    <t>Ø 114х(3,5-4,5)  нет</t>
  </si>
  <si>
    <t>Ø 159 х 5-6м  нет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</si>
</sst>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_-* #,##0_р_._-;\-* #,##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&quot;р.&quot;"/>
    <numFmt numFmtId="180" formatCode="[$-FC19]d\ mmmm\ yyyy\ &quot;г.&quot;"/>
    <numFmt numFmtId="181" formatCode="#,##0_ ;\-#,##0\ "/>
  </numFmts>
  <fonts count="63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b/>
      <sz val="10"/>
      <name val="Arial Cyr"/>
      <family val="0"/>
    </font>
    <font>
      <b/>
      <sz val="9"/>
      <name val="Arial Cyr"/>
      <family val="0"/>
    </font>
    <font>
      <b/>
      <sz val="11"/>
      <name val="Arial Cyr"/>
      <family val="2"/>
    </font>
    <font>
      <b/>
      <i/>
      <u val="single"/>
      <sz val="11"/>
      <name val="Arial Cyr"/>
      <family val="2"/>
    </font>
    <font>
      <b/>
      <i/>
      <sz val="20"/>
      <name val="Comic Sans MS"/>
      <family val="4"/>
    </font>
    <font>
      <b/>
      <i/>
      <sz val="26"/>
      <name val="Comic Sans MS"/>
      <family val="4"/>
    </font>
    <font>
      <sz val="14"/>
      <name val="Arial Cyr"/>
      <family val="0"/>
    </font>
    <font>
      <b/>
      <u val="single"/>
      <sz val="36"/>
      <name val="Courier New"/>
      <family val="3"/>
    </font>
    <font>
      <b/>
      <sz val="16"/>
      <name val="Courier New"/>
      <family val="3"/>
    </font>
    <font>
      <b/>
      <u val="single"/>
      <sz val="16"/>
      <name val="Arial Cyr"/>
      <family val="0"/>
    </font>
    <font>
      <b/>
      <u val="single"/>
      <sz val="16"/>
      <name val="Courier New"/>
      <family val="3"/>
    </font>
    <font>
      <b/>
      <sz val="14"/>
      <name val="Courier New"/>
      <family val="3"/>
    </font>
    <font>
      <b/>
      <sz val="13"/>
      <name val="Arial Cyr"/>
      <family val="0"/>
    </font>
    <font>
      <i/>
      <sz val="20"/>
      <name val="Comic Sans MS"/>
      <family val="4"/>
    </font>
    <font>
      <b/>
      <sz val="2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Comic Sans MS"/>
      <family val="4"/>
    </font>
    <font>
      <b/>
      <u val="single"/>
      <sz val="14"/>
      <name val="Arial Cyr"/>
      <family val="0"/>
    </font>
    <font>
      <b/>
      <sz val="14"/>
      <name val="Arial Cyr"/>
      <family val="2"/>
    </font>
    <font>
      <b/>
      <sz val="12"/>
      <name val="Courier New"/>
      <family val="3"/>
    </font>
    <font>
      <b/>
      <u val="single"/>
      <sz val="26"/>
      <name val="Courier New"/>
      <family val="3"/>
    </font>
    <font>
      <b/>
      <i/>
      <sz val="11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7" fillId="0" borderId="17" xfId="0" applyFont="1" applyFill="1" applyBorder="1" applyAlignment="1">
      <alignment/>
    </xf>
    <xf numFmtId="0" fontId="7" fillId="0" borderId="17" xfId="0" applyFont="1" applyBorder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7" fillId="33" borderId="17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3" fontId="7" fillId="33" borderId="11" xfId="0" applyNumberFormat="1" applyFont="1" applyFill="1" applyBorder="1" applyAlignment="1">
      <alignment/>
    </xf>
    <xf numFmtId="0" fontId="3" fillId="33" borderId="18" xfId="0" applyFont="1" applyFill="1" applyBorder="1" applyAlignment="1">
      <alignment horizontal="left"/>
    </xf>
    <xf numFmtId="0" fontId="7" fillId="33" borderId="11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3" fontId="7" fillId="33" borderId="20" xfId="0" applyNumberFormat="1" applyFont="1" applyFill="1" applyBorder="1" applyAlignment="1">
      <alignment/>
    </xf>
    <xf numFmtId="0" fontId="3" fillId="33" borderId="16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left"/>
    </xf>
    <xf numFmtId="0" fontId="7" fillId="0" borderId="21" xfId="0" applyFont="1" applyFill="1" applyBorder="1" applyAlignment="1">
      <alignment/>
    </xf>
    <xf numFmtId="0" fontId="1" fillId="0" borderId="22" xfId="0" applyFont="1" applyBorder="1" applyAlignment="1">
      <alignment/>
    </xf>
    <xf numFmtId="3" fontId="8" fillId="0" borderId="20" xfId="0" applyNumberFormat="1" applyFont="1" applyBorder="1" applyAlignment="1">
      <alignment horizontal="center"/>
    </xf>
    <xf numFmtId="2" fontId="3" fillId="33" borderId="20" xfId="0" applyNumberFormat="1" applyFont="1" applyFill="1" applyBorder="1" applyAlignment="1">
      <alignment/>
    </xf>
    <xf numFmtId="2" fontId="3" fillId="33" borderId="11" xfId="0" applyNumberFormat="1" applyFont="1" applyFill="1" applyBorder="1" applyAlignment="1">
      <alignment/>
    </xf>
    <xf numFmtId="2" fontId="3" fillId="33" borderId="19" xfId="0" applyNumberFormat="1" applyFont="1" applyFill="1" applyBorder="1" applyAlignment="1">
      <alignment/>
    </xf>
    <xf numFmtId="2" fontId="3" fillId="33" borderId="17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2" fontId="3" fillId="33" borderId="20" xfId="0" applyNumberFormat="1" applyFont="1" applyFill="1" applyBorder="1" applyAlignment="1">
      <alignment horizontal="left"/>
    </xf>
    <xf numFmtId="2" fontId="3" fillId="33" borderId="11" xfId="0" applyNumberFormat="1" applyFont="1" applyFill="1" applyBorder="1" applyAlignment="1">
      <alignment horizontal="left"/>
    </xf>
    <xf numFmtId="0" fontId="0" fillId="0" borderId="23" xfId="0" applyBorder="1" applyAlignment="1">
      <alignment/>
    </xf>
    <xf numFmtId="0" fontId="0" fillId="33" borderId="23" xfId="0" applyFill="1" applyBorder="1" applyAlignment="1">
      <alignment/>
    </xf>
    <xf numFmtId="0" fontId="0" fillId="33" borderId="23" xfId="0" applyFont="1" applyFill="1" applyBorder="1" applyAlignment="1">
      <alignment/>
    </xf>
    <xf numFmtId="0" fontId="17" fillId="0" borderId="0" xfId="0" applyFont="1" applyAlignment="1">
      <alignment horizontal="left" vertical="justify" wrapText="1"/>
    </xf>
    <xf numFmtId="0" fontId="7" fillId="0" borderId="24" xfId="0" applyFont="1" applyBorder="1" applyAlignment="1">
      <alignment/>
    </xf>
    <xf numFmtId="0" fontId="7" fillId="33" borderId="24" xfId="0" applyFont="1" applyFill="1" applyBorder="1" applyAlignment="1">
      <alignment/>
    </xf>
    <xf numFmtId="0" fontId="1" fillId="0" borderId="13" xfId="0" applyFont="1" applyBorder="1" applyAlignment="1">
      <alignment/>
    </xf>
    <xf numFmtId="2" fontId="3" fillId="33" borderId="25" xfId="0" applyNumberFormat="1" applyFont="1" applyFill="1" applyBorder="1" applyAlignment="1">
      <alignment/>
    </xf>
    <xf numFmtId="3" fontId="7" fillId="33" borderId="25" xfId="0" applyNumberFormat="1" applyFont="1" applyFill="1" applyBorder="1" applyAlignment="1">
      <alignment/>
    </xf>
    <xf numFmtId="2" fontId="3" fillId="33" borderId="26" xfId="0" applyNumberFormat="1" applyFont="1" applyFill="1" applyBorder="1" applyAlignment="1">
      <alignment/>
    </xf>
    <xf numFmtId="0" fontId="7" fillId="0" borderId="20" xfId="0" applyFont="1" applyBorder="1" applyAlignment="1">
      <alignment/>
    </xf>
    <xf numFmtId="0" fontId="3" fillId="0" borderId="27" xfId="0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4" fontId="7" fillId="0" borderId="28" xfId="0" applyNumberFormat="1" applyFont="1" applyBorder="1" applyAlignment="1">
      <alignment/>
    </xf>
    <xf numFmtId="3" fontId="7" fillId="33" borderId="10" xfId="0" applyNumberFormat="1" applyFont="1" applyFill="1" applyBorder="1" applyAlignment="1">
      <alignment/>
    </xf>
    <xf numFmtId="0" fontId="7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vertical="center" textRotation="90" wrapText="1"/>
    </xf>
    <xf numFmtId="2" fontId="3" fillId="33" borderId="27" xfId="0" applyNumberFormat="1" applyFont="1" applyFill="1" applyBorder="1" applyAlignment="1">
      <alignment/>
    </xf>
    <xf numFmtId="2" fontId="3" fillId="33" borderId="16" xfId="0" applyNumberFormat="1" applyFont="1" applyFill="1" applyBorder="1" applyAlignment="1">
      <alignment/>
    </xf>
    <xf numFmtId="2" fontId="3" fillId="33" borderId="31" xfId="0" applyNumberFormat="1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2" fontId="3" fillId="33" borderId="17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3" fillId="33" borderId="20" xfId="0" applyFont="1" applyFill="1" applyBorder="1" applyAlignment="1">
      <alignment horizontal="left"/>
    </xf>
    <xf numFmtId="2" fontId="3" fillId="33" borderId="10" xfId="0" applyNumberFormat="1" applyFont="1" applyFill="1" applyBorder="1" applyAlignment="1">
      <alignment/>
    </xf>
    <xf numFmtId="3" fontId="7" fillId="0" borderId="19" xfId="0" applyNumberFormat="1" applyFont="1" applyBorder="1" applyAlignment="1">
      <alignment/>
    </xf>
    <xf numFmtId="3" fontId="7" fillId="33" borderId="17" xfId="0" applyNumberFormat="1" applyFont="1" applyFill="1" applyBorder="1" applyAlignment="1">
      <alignment/>
    </xf>
    <xf numFmtId="3" fontId="7" fillId="0" borderId="17" xfId="0" applyNumberFormat="1" applyFont="1" applyBorder="1" applyAlignment="1">
      <alignment/>
    </xf>
    <xf numFmtId="3" fontId="7" fillId="33" borderId="19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3" fontId="7" fillId="33" borderId="33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3" fontId="8" fillId="0" borderId="34" xfId="0" applyNumberFormat="1" applyFont="1" applyFill="1" applyBorder="1" applyAlignment="1">
      <alignment horizontal="center" wrapText="1"/>
    </xf>
    <xf numFmtId="3" fontId="7" fillId="33" borderId="16" xfId="0" applyNumberFormat="1" applyFont="1" applyFill="1" applyBorder="1" applyAlignment="1">
      <alignment/>
    </xf>
    <xf numFmtId="3" fontId="8" fillId="0" borderId="35" xfId="0" applyNumberFormat="1" applyFont="1" applyFill="1" applyBorder="1" applyAlignment="1">
      <alignment horizontal="center"/>
    </xf>
    <xf numFmtId="3" fontId="7" fillId="33" borderId="27" xfId="0" applyNumberFormat="1" applyFont="1" applyFill="1" applyBorder="1" applyAlignment="1">
      <alignment/>
    </xf>
    <xf numFmtId="3" fontId="7" fillId="33" borderId="31" xfId="0" applyNumberFormat="1" applyFont="1" applyFill="1" applyBorder="1" applyAlignment="1">
      <alignment/>
    </xf>
    <xf numFmtId="3" fontId="7" fillId="33" borderId="15" xfId="0" applyNumberFormat="1" applyFont="1" applyFill="1" applyBorder="1" applyAlignment="1">
      <alignment/>
    </xf>
    <xf numFmtId="3" fontId="7" fillId="33" borderId="36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23" xfId="0" applyBorder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2" fontId="3" fillId="33" borderId="19" xfId="0" applyNumberFormat="1" applyFont="1" applyFill="1" applyBorder="1" applyAlignment="1">
      <alignment horizontal="center"/>
    </xf>
    <xf numFmtId="2" fontId="3" fillId="33" borderId="17" xfId="0" applyNumberFormat="1" applyFont="1" applyFill="1" applyBorder="1" applyAlignment="1">
      <alignment horizontal="center"/>
    </xf>
    <xf numFmtId="2" fontId="3" fillId="33" borderId="37" xfId="0" applyNumberFormat="1" applyFont="1" applyFill="1" applyBorder="1" applyAlignment="1">
      <alignment horizontal="center"/>
    </xf>
    <xf numFmtId="3" fontId="7" fillId="33" borderId="38" xfId="0" applyNumberFormat="1" applyFont="1" applyFill="1" applyBorder="1" applyAlignment="1">
      <alignment/>
    </xf>
    <xf numFmtId="0" fontId="14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28" xfId="0" applyFont="1" applyBorder="1" applyAlignment="1">
      <alignment/>
    </xf>
    <xf numFmtId="0" fontId="6" fillId="0" borderId="3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4" fillId="0" borderId="39" xfId="0" applyFont="1" applyFill="1" applyBorder="1" applyAlignment="1">
      <alignment wrapText="1"/>
    </xf>
    <xf numFmtId="0" fontId="24" fillId="0" borderId="12" xfId="0" applyFont="1" applyFill="1" applyBorder="1" applyAlignment="1">
      <alignment wrapText="1"/>
    </xf>
    <xf numFmtId="0" fontId="0" fillId="0" borderId="12" xfId="0" applyBorder="1" applyAlignment="1">
      <alignment/>
    </xf>
    <xf numFmtId="0" fontId="9" fillId="0" borderId="40" xfId="0" applyFont="1" applyBorder="1" applyAlignment="1">
      <alignment vertical="center" textRotation="90" wrapText="1"/>
    </xf>
    <xf numFmtId="0" fontId="7" fillId="0" borderId="20" xfId="0" applyFont="1" applyBorder="1" applyAlignment="1">
      <alignment horizontal="center" vertical="center"/>
    </xf>
    <xf numFmtId="0" fontId="9" fillId="0" borderId="26" xfId="0" applyFont="1" applyBorder="1" applyAlignment="1">
      <alignment vertical="center" textRotation="90" wrapText="1"/>
    </xf>
    <xf numFmtId="0" fontId="9" fillId="0" borderId="0" xfId="0" applyFont="1" applyBorder="1" applyAlignment="1">
      <alignment vertical="center" textRotation="90" wrapText="1"/>
    </xf>
    <xf numFmtId="0" fontId="24" fillId="0" borderId="41" xfId="0" applyFont="1" applyFill="1" applyBorder="1" applyAlignment="1">
      <alignment wrapText="1"/>
    </xf>
    <xf numFmtId="2" fontId="3" fillId="33" borderId="39" xfId="0" applyNumberFormat="1" applyFont="1" applyFill="1" applyBorder="1" applyAlignment="1">
      <alignment/>
    </xf>
    <xf numFmtId="2" fontId="3" fillId="33" borderId="12" xfId="0" applyNumberFormat="1" applyFont="1" applyFill="1" applyBorder="1" applyAlignment="1">
      <alignment/>
    </xf>
    <xf numFmtId="2" fontId="3" fillId="33" borderId="39" xfId="0" applyNumberFormat="1" applyFont="1" applyFill="1" applyBorder="1" applyAlignment="1">
      <alignment/>
    </xf>
    <xf numFmtId="3" fontId="8" fillId="34" borderId="20" xfId="0" applyNumberFormat="1" applyFont="1" applyFill="1" applyBorder="1" applyAlignment="1">
      <alignment horizontal="center"/>
    </xf>
    <xf numFmtId="3" fontId="8" fillId="34" borderId="22" xfId="0" applyNumberFormat="1" applyFont="1" applyFill="1" applyBorder="1" applyAlignment="1">
      <alignment horizontal="center" wrapText="1"/>
    </xf>
    <xf numFmtId="3" fontId="8" fillId="34" borderId="0" xfId="0" applyNumberFormat="1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 vertical="center" wrapText="1"/>
    </xf>
    <xf numFmtId="7" fontId="8" fillId="34" borderId="30" xfId="0" applyNumberFormat="1" applyFont="1" applyFill="1" applyBorder="1" applyAlignment="1">
      <alignment horizontal="center"/>
    </xf>
    <xf numFmtId="0" fontId="6" fillId="34" borderId="42" xfId="0" applyFont="1" applyFill="1" applyBorder="1" applyAlignment="1">
      <alignment horizontal="center" vertical="center" wrapText="1"/>
    </xf>
    <xf numFmtId="4" fontId="8" fillId="0" borderId="20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181" fontId="8" fillId="34" borderId="1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7" fillId="0" borderId="14" xfId="0" applyFont="1" applyBorder="1" applyAlignment="1">
      <alignment vertical="center"/>
    </xf>
    <xf numFmtId="7" fontId="8" fillId="34" borderId="15" xfId="0" applyNumberFormat="1" applyFont="1" applyFill="1" applyBorder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4" fontId="27" fillId="0" borderId="42" xfId="0" applyNumberFormat="1" applyFont="1" applyBorder="1" applyAlignment="1">
      <alignment horizontal="center"/>
    </xf>
    <xf numFmtId="179" fontId="8" fillId="34" borderId="27" xfId="0" applyNumberFormat="1" applyFont="1" applyFill="1" applyBorder="1" applyAlignment="1">
      <alignment horizontal="center"/>
    </xf>
    <xf numFmtId="179" fontId="8" fillId="34" borderId="15" xfId="0" applyNumberFormat="1" applyFont="1" applyFill="1" applyBorder="1" applyAlignment="1">
      <alignment horizontal="center"/>
    </xf>
    <xf numFmtId="179" fontId="8" fillId="34" borderId="36" xfId="0" applyNumberFormat="1" applyFont="1" applyFill="1" applyBorder="1" applyAlignment="1">
      <alignment horizontal="center"/>
    </xf>
    <xf numFmtId="3" fontId="8" fillId="34" borderId="16" xfId="0" applyNumberFormat="1" applyFont="1" applyFill="1" applyBorder="1" applyAlignment="1">
      <alignment horizontal="center"/>
    </xf>
    <xf numFmtId="3" fontId="8" fillId="34" borderId="31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8" fillId="0" borderId="25" xfId="0" applyNumberFormat="1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 horizontal="center"/>
    </xf>
    <xf numFmtId="0" fontId="7" fillId="35" borderId="24" xfId="0" applyFont="1" applyFill="1" applyBorder="1" applyAlignment="1">
      <alignment/>
    </xf>
    <xf numFmtId="0" fontId="0" fillId="35" borderId="23" xfId="0" applyFill="1" applyBorder="1" applyAlignment="1">
      <alignment/>
    </xf>
    <xf numFmtId="2" fontId="3" fillId="35" borderId="17" xfId="0" applyNumberFormat="1" applyFont="1" applyFill="1" applyBorder="1" applyAlignment="1">
      <alignment/>
    </xf>
    <xf numFmtId="4" fontId="8" fillId="35" borderId="20" xfId="0" applyNumberFormat="1" applyFont="1" applyFill="1" applyBorder="1" applyAlignment="1">
      <alignment horizontal="center"/>
    </xf>
    <xf numFmtId="173" fontId="3" fillId="33" borderId="20" xfId="0" applyNumberFormat="1" applyFont="1" applyFill="1" applyBorder="1" applyAlignment="1">
      <alignment/>
    </xf>
    <xf numFmtId="173" fontId="3" fillId="33" borderId="11" xfId="0" applyNumberFormat="1" applyFont="1" applyFill="1" applyBorder="1" applyAlignment="1">
      <alignment/>
    </xf>
    <xf numFmtId="173" fontId="3" fillId="33" borderId="18" xfId="0" applyNumberFormat="1" applyFont="1" applyFill="1" applyBorder="1" applyAlignment="1">
      <alignment/>
    </xf>
    <xf numFmtId="0" fontId="3" fillId="0" borderId="21" xfId="0" applyFont="1" applyBorder="1" applyAlignment="1">
      <alignment horizontal="center"/>
    </xf>
    <xf numFmtId="0" fontId="7" fillId="33" borderId="43" xfId="0" applyFont="1" applyFill="1" applyBorder="1" applyAlignment="1">
      <alignment horizontal="left"/>
    </xf>
    <xf numFmtId="0" fontId="7" fillId="33" borderId="44" xfId="0" applyFont="1" applyFill="1" applyBorder="1" applyAlignment="1">
      <alignment horizontal="left"/>
    </xf>
    <xf numFmtId="0" fontId="22" fillId="0" borderId="40" xfId="0" applyFont="1" applyBorder="1" applyAlignment="1">
      <alignment horizontal="center" vertical="center" textRotation="90" wrapText="1"/>
    </xf>
    <xf numFmtId="0" fontId="22" fillId="0" borderId="26" xfId="0" applyFont="1" applyBorder="1" applyAlignment="1">
      <alignment horizontal="center" vertical="center" textRotation="90" wrapText="1"/>
    </xf>
    <xf numFmtId="0" fontId="22" fillId="0" borderId="30" xfId="0" applyFont="1" applyBorder="1" applyAlignment="1">
      <alignment horizontal="center" vertical="center" textRotation="90" wrapText="1"/>
    </xf>
    <xf numFmtId="0" fontId="7" fillId="0" borderId="19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0" fontId="27" fillId="33" borderId="33" xfId="0" applyFont="1" applyFill="1" applyBorder="1" applyAlignment="1">
      <alignment wrapText="1"/>
    </xf>
    <xf numFmtId="0" fontId="28" fillId="33" borderId="39" xfId="0" applyFont="1" applyFill="1" applyBorder="1" applyAlignment="1">
      <alignment wrapText="1"/>
    </xf>
    <xf numFmtId="0" fontId="7" fillId="33" borderId="45" xfId="0" applyFont="1" applyFill="1" applyBorder="1" applyAlignment="1">
      <alignment wrapText="1"/>
    </xf>
    <xf numFmtId="0" fontId="0" fillId="33" borderId="46" xfId="0" applyFill="1" applyBorder="1" applyAlignment="1">
      <alignment wrapText="1"/>
    </xf>
    <xf numFmtId="0" fontId="7" fillId="33" borderId="47" xfId="0" applyFont="1" applyFill="1" applyBorder="1" applyAlignment="1">
      <alignment wrapText="1"/>
    </xf>
    <xf numFmtId="0" fontId="0" fillId="33" borderId="48" xfId="0" applyFill="1" applyBorder="1" applyAlignment="1">
      <alignment wrapText="1"/>
    </xf>
    <xf numFmtId="0" fontId="9" fillId="0" borderId="40" xfId="0" applyFont="1" applyBorder="1" applyAlignment="1">
      <alignment horizontal="center" vertical="center" textRotation="90" wrapText="1"/>
    </xf>
    <xf numFmtId="0" fontId="9" fillId="0" borderId="26" xfId="0" applyFont="1" applyBorder="1" applyAlignment="1">
      <alignment horizontal="center" vertical="center" textRotation="90" wrapText="1"/>
    </xf>
    <xf numFmtId="0" fontId="9" fillId="0" borderId="30" xfId="0" applyFont="1" applyBorder="1" applyAlignment="1">
      <alignment horizontal="center" vertical="center" textRotation="90" wrapText="1"/>
    </xf>
    <xf numFmtId="2" fontId="7" fillId="33" borderId="33" xfId="0" applyNumberFormat="1" applyFont="1" applyFill="1" applyBorder="1" applyAlignment="1">
      <alignment horizontal="center"/>
    </xf>
    <xf numFmtId="2" fontId="7" fillId="33" borderId="39" xfId="0" applyNumberFormat="1" applyFont="1" applyFill="1" applyBorder="1" applyAlignment="1">
      <alignment horizontal="center"/>
    </xf>
    <xf numFmtId="0" fontId="7" fillId="33" borderId="49" xfId="0" applyFont="1" applyFill="1" applyBorder="1" applyAlignment="1">
      <alignment wrapText="1"/>
    </xf>
    <xf numFmtId="0" fontId="0" fillId="33" borderId="50" xfId="0" applyFill="1" applyBorder="1" applyAlignment="1">
      <alignment wrapText="1"/>
    </xf>
    <xf numFmtId="0" fontId="7" fillId="0" borderId="47" xfId="0" applyFont="1" applyFill="1" applyBorder="1" applyAlignment="1">
      <alignment wrapText="1"/>
    </xf>
    <xf numFmtId="0" fontId="0" fillId="0" borderId="48" xfId="0" applyFill="1" applyBorder="1" applyAlignment="1">
      <alignment wrapText="1"/>
    </xf>
    <xf numFmtId="0" fontId="7" fillId="0" borderId="45" xfId="0" applyFont="1" applyFill="1" applyBorder="1" applyAlignment="1">
      <alignment wrapText="1"/>
    </xf>
    <xf numFmtId="0" fontId="0" fillId="0" borderId="46" xfId="0" applyFill="1" applyBorder="1" applyAlignment="1">
      <alignment wrapText="1"/>
    </xf>
    <xf numFmtId="2" fontId="7" fillId="33" borderId="47" xfId="0" applyNumberFormat="1" applyFont="1" applyFill="1" applyBorder="1" applyAlignment="1">
      <alignment horizontal="left"/>
    </xf>
    <xf numFmtId="2" fontId="7" fillId="33" borderId="48" xfId="0" applyNumberFormat="1" applyFont="1" applyFill="1" applyBorder="1" applyAlignment="1">
      <alignment horizontal="left"/>
    </xf>
    <xf numFmtId="0" fontId="7" fillId="0" borderId="17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37" xfId="0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center" wrapText="1"/>
    </xf>
    <xf numFmtId="0" fontId="19" fillId="0" borderId="38" xfId="0" applyFont="1" applyBorder="1" applyAlignment="1">
      <alignment horizontal="center" vertical="center" textRotation="90"/>
    </xf>
    <xf numFmtId="0" fontId="7" fillId="0" borderId="19" xfId="0" applyFont="1" applyFill="1" applyBorder="1" applyAlignment="1">
      <alignment wrapText="1"/>
    </xf>
    <xf numFmtId="0" fontId="0" fillId="0" borderId="27" xfId="0" applyBorder="1" applyAlignment="1">
      <alignment/>
    </xf>
    <xf numFmtId="0" fontId="7" fillId="33" borderId="17" xfId="0" applyFont="1" applyFill="1" applyBorder="1" applyAlignment="1">
      <alignment horizontal="left" wrapText="1"/>
    </xf>
    <xf numFmtId="0" fontId="7" fillId="33" borderId="16" xfId="0" applyFont="1" applyFill="1" applyBorder="1" applyAlignment="1">
      <alignment horizontal="left" wrapText="1"/>
    </xf>
    <xf numFmtId="0" fontId="4" fillId="0" borderId="2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3" xfId="0" applyFill="1" applyBorder="1" applyAlignment="1">
      <alignment wrapText="1"/>
    </xf>
    <xf numFmtId="0" fontId="24" fillId="0" borderId="51" xfId="0" applyFont="1" applyFill="1" applyBorder="1" applyAlignment="1">
      <alignment horizontal="center" wrapText="1"/>
    </xf>
    <xf numFmtId="0" fontId="24" fillId="0" borderId="22" xfId="0" applyFont="1" applyFill="1" applyBorder="1" applyAlignment="1">
      <alignment horizontal="center" wrapText="1"/>
    </xf>
    <xf numFmtId="0" fontId="9" fillId="0" borderId="40" xfId="0" applyFont="1" applyBorder="1" applyAlignment="1">
      <alignment horizontal="center" vertical="center" textRotation="90"/>
    </xf>
    <xf numFmtId="0" fontId="9" fillId="0" borderId="26" xfId="0" applyFont="1" applyBorder="1" applyAlignment="1">
      <alignment horizontal="center" vertical="center" textRotation="90"/>
    </xf>
    <xf numFmtId="0" fontId="9" fillId="0" borderId="30" xfId="0" applyFont="1" applyBorder="1" applyAlignment="1">
      <alignment horizontal="center" vertical="center" textRotation="90"/>
    </xf>
    <xf numFmtId="0" fontId="10" fillId="0" borderId="22" xfId="0" applyFont="1" applyBorder="1" applyAlignment="1">
      <alignment horizontal="center" vertical="center" textRotation="90"/>
    </xf>
    <xf numFmtId="0" fontId="10" fillId="0" borderId="0" xfId="0" applyFont="1" applyBorder="1" applyAlignment="1">
      <alignment horizontal="center" vertical="center" textRotation="90"/>
    </xf>
    <xf numFmtId="0" fontId="10" fillId="0" borderId="28" xfId="0" applyFont="1" applyBorder="1" applyAlignment="1">
      <alignment horizontal="center" vertical="center" textRotation="90"/>
    </xf>
    <xf numFmtId="0" fontId="7" fillId="0" borderId="43" xfId="0" applyFont="1" applyFill="1" applyBorder="1" applyAlignment="1">
      <alignment wrapText="1"/>
    </xf>
    <xf numFmtId="0" fontId="0" fillId="0" borderId="52" xfId="0" applyFill="1" applyBorder="1" applyAlignment="1">
      <alignment wrapText="1"/>
    </xf>
    <xf numFmtId="0" fontId="16" fillId="34" borderId="33" xfId="0" applyFont="1" applyFill="1" applyBorder="1" applyAlignment="1">
      <alignment horizontal="center" vertical="center" wrapText="1"/>
    </xf>
    <xf numFmtId="0" fontId="11" fillId="34" borderId="39" xfId="0" applyFont="1" applyFill="1" applyBorder="1" applyAlignment="1">
      <alignment/>
    </xf>
    <xf numFmtId="0" fontId="11" fillId="34" borderId="53" xfId="0" applyFont="1" applyFill="1" applyBorder="1" applyAlignment="1">
      <alignment/>
    </xf>
    <xf numFmtId="0" fontId="25" fillId="0" borderId="54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7" fillId="0" borderId="49" xfId="0" applyFont="1" applyFill="1" applyBorder="1" applyAlignment="1">
      <alignment wrapText="1"/>
    </xf>
    <xf numFmtId="0" fontId="0" fillId="0" borderId="57" xfId="0" applyFill="1" applyBorder="1" applyAlignment="1">
      <alignment wrapText="1"/>
    </xf>
    <xf numFmtId="0" fontId="7" fillId="0" borderId="17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left" wrapText="1"/>
    </xf>
    <xf numFmtId="0" fontId="13" fillId="35" borderId="22" xfId="0" applyFont="1" applyFill="1" applyBorder="1" applyAlignment="1">
      <alignment horizontal="left" wrapText="1"/>
    </xf>
    <xf numFmtId="0" fontId="15" fillId="35" borderId="22" xfId="0" applyFont="1" applyFill="1" applyBorder="1" applyAlignment="1">
      <alignment horizontal="left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33" borderId="43" xfId="0" applyFont="1" applyFill="1" applyBorder="1" applyAlignment="1">
      <alignment wrapText="1"/>
    </xf>
    <xf numFmtId="0" fontId="0" fillId="33" borderId="52" xfId="0" applyFill="1" applyBorder="1" applyAlignment="1">
      <alignment wrapText="1"/>
    </xf>
    <xf numFmtId="0" fontId="7" fillId="33" borderId="37" xfId="0" applyFont="1" applyFill="1" applyBorder="1" applyAlignment="1">
      <alignment horizontal="left" wrapText="1"/>
    </xf>
    <xf numFmtId="0" fontId="7" fillId="33" borderId="31" xfId="0" applyFont="1" applyFill="1" applyBorder="1" applyAlignment="1">
      <alignment horizontal="left" wrapText="1"/>
    </xf>
    <xf numFmtId="0" fontId="0" fillId="33" borderId="23" xfId="0" applyFill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2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38" xfId="0" applyFont="1" applyBorder="1" applyAlignment="1">
      <alignment horizontal="center" vertical="center" textRotation="90" wrapText="1"/>
    </xf>
    <xf numFmtId="0" fontId="18" fillId="0" borderId="36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38" xfId="0" applyFont="1" applyFill="1" applyBorder="1" applyAlignment="1">
      <alignment horizontal="center" vertical="center" textRotation="90" wrapText="1"/>
    </xf>
    <xf numFmtId="0" fontId="10" fillId="0" borderId="36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7" fillId="0" borderId="59" xfId="0" applyFont="1" applyFill="1" applyBorder="1" applyAlignment="1">
      <alignment wrapText="1"/>
    </xf>
    <xf numFmtId="0" fontId="0" fillId="0" borderId="60" xfId="0" applyFill="1" applyBorder="1" applyAlignment="1">
      <alignment wrapText="1"/>
    </xf>
    <xf numFmtId="0" fontId="23" fillId="0" borderId="37" xfId="0" applyFont="1" applyBorder="1" applyAlignment="1">
      <alignment horizontal="center" wrapText="1"/>
    </xf>
    <xf numFmtId="0" fontId="23" fillId="0" borderId="61" xfId="0" applyFont="1" applyBorder="1" applyAlignment="1">
      <alignment horizontal="center" wrapText="1"/>
    </xf>
    <xf numFmtId="0" fontId="7" fillId="0" borderId="62" xfId="0" applyFont="1" applyBorder="1" applyAlignment="1">
      <alignment horizontal="left"/>
    </xf>
    <xf numFmtId="0" fontId="7" fillId="0" borderId="63" xfId="0" applyFont="1" applyBorder="1" applyAlignment="1">
      <alignment horizontal="left"/>
    </xf>
    <xf numFmtId="0" fontId="7" fillId="0" borderId="54" xfId="0" applyFont="1" applyFill="1" applyBorder="1" applyAlignment="1">
      <alignment/>
    </xf>
    <xf numFmtId="0" fontId="0" fillId="0" borderId="28" xfId="0" applyFill="1" applyBorder="1" applyAlignment="1">
      <alignment/>
    </xf>
    <xf numFmtId="0" fontId="4" fillId="0" borderId="3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&#1057;&#1082;&#1083;&#1072;&#1076;\&#1050;&#1086;&#1087;&#1080;&#1103;%20&#1086;&#1089;&#1090;&#1072;&#1090;&#1082;&#1080;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оябрь 2016"/>
      <sheetName val="декабрь 2016"/>
      <sheetName val="январь 2017"/>
      <sheetName val="февраль 2017"/>
      <sheetName val="март 2017"/>
      <sheetName val="апрель 2017"/>
      <sheetName val="Май 2017"/>
      <sheetName val="труба нд"/>
    </sheetNames>
    <sheetDataSet>
      <sheetData sheetId="5">
        <row r="225">
          <cell r="C225">
            <v>1.165</v>
          </cell>
        </row>
      </sheetData>
      <sheetData sheetId="6">
        <row r="5">
          <cell r="C5">
            <v>0.7</v>
          </cell>
          <cell r="G5">
            <v>1764</v>
          </cell>
        </row>
        <row r="6">
          <cell r="C6">
            <v>1.08</v>
          </cell>
          <cell r="G6">
            <v>1632</v>
          </cell>
        </row>
        <row r="7">
          <cell r="C7">
            <v>0.85</v>
          </cell>
          <cell r="G7">
            <v>1716</v>
          </cell>
        </row>
        <row r="8">
          <cell r="C8">
            <v>1.14</v>
          </cell>
          <cell r="G8">
            <v>1716</v>
          </cell>
        </row>
        <row r="14">
          <cell r="C14">
            <v>1.15</v>
          </cell>
          <cell r="G14">
            <v>1716</v>
          </cell>
        </row>
        <row r="16">
          <cell r="C16">
            <v>1.31</v>
          </cell>
          <cell r="G16">
            <v>1716</v>
          </cell>
        </row>
        <row r="17">
          <cell r="C17">
            <v>1.82</v>
          </cell>
          <cell r="G17">
            <v>1494</v>
          </cell>
        </row>
        <row r="19">
          <cell r="C19">
            <v>1.7</v>
          </cell>
          <cell r="G19">
            <v>1620</v>
          </cell>
        </row>
        <row r="20">
          <cell r="C20">
            <v>1.35</v>
          </cell>
          <cell r="G20">
            <v>1692</v>
          </cell>
        </row>
        <row r="23">
          <cell r="C23">
            <v>1.5</v>
          </cell>
          <cell r="G23">
            <v>1692</v>
          </cell>
        </row>
        <row r="25">
          <cell r="C25">
            <v>1.91</v>
          </cell>
          <cell r="G25">
            <v>1632</v>
          </cell>
        </row>
        <row r="33">
          <cell r="C33">
            <v>1.85</v>
          </cell>
          <cell r="G33">
            <v>1692</v>
          </cell>
        </row>
        <row r="34">
          <cell r="C34">
            <v>2.37</v>
          </cell>
          <cell r="G34">
            <v>1620</v>
          </cell>
        </row>
        <row r="36">
          <cell r="C36">
            <v>3.49</v>
          </cell>
          <cell r="G36">
            <v>1590</v>
          </cell>
        </row>
        <row r="38">
          <cell r="C38">
            <v>1.75</v>
          </cell>
          <cell r="G38">
            <v>1692</v>
          </cell>
        </row>
        <row r="39">
          <cell r="C39">
            <v>2.24</v>
          </cell>
          <cell r="G39">
            <v>1632</v>
          </cell>
        </row>
        <row r="43">
          <cell r="C43">
            <v>2.3</v>
          </cell>
          <cell r="G43">
            <v>1692</v>
          </cell>
        </row>
        <row r="44">
          <cell r="C44">
            <v>3.03</v>
          </cell>
          <cell r="G44">
            <v>1620</v>
          </cell>
        </row>
        <row r="49">
          <cell r="C49">
            <v>2.2</v>
          </cell>
          <cell r="G49">
            <v>1590</v>
          </cell>
        </row>
        <row r="50">
          <cell r="C50">
            <v>2.42</v>
          </cell>
          <cell r="G50">
            <v>1668</v>
          </cell>
        </row>
        <row r="51">
          <cell r="C51">
            <v>3.08</v>
          </cell>
          <cell r="G51">
            <v>1620</v>
          </cell>
        </row>
        <row r="52">
          <cell r="C52">
            <v>4.48</v>
          </cell>
          <cell r="G52">
            <v>1560</v>
          </cell>
        </row>
        <row r="54">
          <cell r="C54">
            <v>2.75</v>
          </cell>
          <cell r="G54">
            <v>1692</v>
          </cell>
        </row>
        <row r="55">
          <cell r="C55">
            <v>3.73</v>
          </cell>
          <cell r="G55">
            <v>1620</v>
          </cell>
        </row>
        <row r="56">
          <cell r="C56">
            <v>5.25</v>
          </cell>
          <cell r="G56">
            <v>1548</v>
          </cell>
        </row>
        <row r="58">
          <cell r="C58">
            <v>3.7</v>
          </cell>
          <cell r="G58">
            <v>1584</v>
          </cell>
        </row>
        <row r="62">
          <cell r="C62">
            <v>6.42</v>
          </cell>
          <cell r="G62">
            <v>1572</v>
          </cell>
        </row>
        <row r="65">
          <cell r="C65">
            <v>7.29</v>
          </cell>
          <cell r="G65">
            <v>1572</v>
          </cell>
        </row>
        <row r="69">
          <cell r="C69">
            <v>11.84</v>
          </cell>
        </row>
        <row r="70">
          <cell r="C70">
            <v>9.09</v>
          </cell>
          <cell r="G70">
            <v>1572</v>
          </cell>
        </row>
        <row r="71">
          <cell r="G71">
            <v>1590</v>
          </cell>
        </row>
        <row r="75">
          <cell r="C75">
            <v>11.74</v>
          </cell>
          <cell r="G75">
            <v>1590</v>
          </cell>
        </row>
        <row r="85">
          <cell r="C85">
            <v>20.88</v>
          </cell>
          <cell r="G85">
            <v>1200</v>
          </cell>
        </row>
        <row r="87">
          <cell r="C87">
            <v>30</v>
          </cell>
          <cell r="G87">
            <v>1400</v>
          </cell>
        </row>
        <row r="99">
          <cell r="C99">
            <v>42.34</v>
          </cell>
          <cell r="G99">
            <v>1200</v>
          </cell>
        </row>
        <row r="100">
          <cell r="C100">
            <v>36.01</v>
          </cell>
          <cell r="G100">
            <v>1400</v>
          </cell>
        </row>
        <row r="103">
          <cell r="C103">
            <v>1.34</v>
          </cell>
          <cell r="G103">
            <v>1716</v>
          </cell>
        </row>
        <row r="105">
          <cell r="C105">
            <v>1.71</v>
          </cell>
          <cell r="G105">
            <v>1680</v>
          </cell>
        </row>
        <row r="107">
          <cell r="C107">
            <v>2.51</v>
          </cell>
          <cell r="G107">
            <v>1662</v>
          </cell>
        </row>
        <row r="109">
          <cell r="C109">
            <v>2.17</v>
          </cell>
          <cell r="G109">
            <v>1692</v>
          </cell>
        </row>
        <row r="110">
          <cell r="C110">
            <v>2.76</v>
          </cell>
          <cell r="G110">
            <v>1662</v>
          </cell>
        </row>
        <row r="111">
          <cell r="C111">
            <v>2.76</v>
          </cell>
          <cell r="G111">
            <v>1668</v>
          </cell>
        </row>
        <row r="113">
          <cell r="C113">
            <v>3.84</v>
          </cell>
          <cell r="G113">
            <v>1662</v>
          </cell>
        </row>
        <row r="114">
          <cell r="C114">
            <v>3.44</v>
          </cell>
          <cell r="G114">
            <v>1662</v>
          </cell>
        </row>
        <row r="115">
          <cell r="C115">
            <v>4.32</v>
          </cell>
          <cell r="G115">
            <v>1578</v>
          </cell>
        </row>
        <row r="116">
          <cell r="C116">
            <v>4.88</v>
          </cell>
          <cell r="G116">
            <v>1578</v>
          </cell>
        </row>
        <row r="118">
          <cell r="G118">
            <v>1392</v>
          </cell>
        </row>
        <row r="119">
          <cell r="C119">
            <v>4.62</v>
          </cell>
        </row>
        <row r="120">
          <cell r="C120">
            <v>5.5</v>
          </cell>
          <cell r="G120">
            <v>1524</v>
          </cell>
        </row>
        <row r="123">
          <cell r="C123">
            <v>6.5</v>
          </cell>
          <cell r="G123">
            <v>1584</v>
          </cell>
        </row>
        <row r="126">
          <cell r="G126">
            <v>1584</v>
          </cell>
        </row>
        <row r="127">
          <cell r="C127">
            <v>9.02</v>
          </cell>
          <cell r="G127">
            <v>1578</v>
          </cell>
        </row>
        <row r="128">
          <cell r="C128">
            <v>10.9</v>
          </cell>
        </row>
        <row r="132">
          <cell r="C132">
            <v>20.82</v>
          </cell>
          <cell r="G132">
            <v>800</v>
          </cell>
        </row>
        <row r="133">
          <cell r="C133">
            <v>31.52</v>
          </cell>
          <cell r="G133">
            <v>800</v>
          </cell>
        </row>
        <row r="134">
          <cell r="C134">
            <v>39.51</v>
          </cell>
          <cell r="G134">
            <v>1065</v>
          </cell>
        </row>
        <row r="152">
          <cell r="C152">
            <v>1.16</v>
          </cell>
          <cell r="G152">
            <v>1560</v>
          </cell>
        </row>
        <row r="153">
          <cell r="C153">
            <v>1.59</v>
          </cell>
          <cell r="G153">
            <v>1560</v>
          </cell>
        </row>
        <row r="154">
          <cell r="C154">
            <v>2.04</v>
          </cell>
          <cell r="G154">
            <v>1500</v>
          </cell>
        </row>
        <row r="155">
          <cell r="C155">
            <v>2.18</v>
          </cell>
          <cell r="G155">
            <v>1500</v>
          </cell>
        </row>
        <row r="156">
          <cell r="C156">
            <v>2.5</v>
          </cell>
        </row>
        <row r="157">
          <cell r="G157">
            <v>1482</v>
          </cell>
        </row>
        <row r="159">
          <cell r="C159">
            <v>3.93</v>
          </cell>
          <cell r="G159">
            <v>1482</v>
          </cell>
        </row>
        <row r="161">
          <cell r="C161">
            <v>5.83</v>
          </cell>
          <cell r="G161">
            <v>1482</v>
          </cell>
        </row>
        <row r="162">
          <cell r="C162">
            <v>4.81</v>
          </cell>
          <cell r="G162">
            <v>1482</v>
          </cell>
        </row>
        <row r="164">
          <cell r="C164">
            <v>5.86</v>
          </cell>
          <cell r="G164">
            <v>1482</v>
          </cell>
        </row>
        <row r="166">
          <cell r="C166">
            <v>6.92</v>
          </cell>
          <cell r="G166">
            <v>1482</v>
          </cell>
        </row>
        <row r="168">
          <cell r="C168">
            <v>9.65</v>
          </cell>
          <cell r="G168">
            <v>1356</v>
          </cell>
        </row>
        <row r="170">
          <cell r="C170">
            <v>10.83</v>
          </cell>
        </row>
        <row r="171">
          <cell r="G171">
            <v>1482</v>
          </cell>
        </row>
        <row r="180">
          <cell r="C180">
            <v>6.11</v>
          </cell>
          <cell r="G180">
            <v>1590</v>
          </cell>
        </row>
        <row r="181">
          <cell r="C181">
            <v>7.36</v>
          </cell>
          <cell r="G181">
            <v>1392</v>
          </cell>
        </row>
        <row r="184">
          <cell r="C184">
            <v>9.14</v>
          </cell>
          <cell r="G184">
            <v>1518</v>
          </cell>
        </row>
        <row r="186">
          <cell r="C186">
            <v>10.75</v>
          </cell>
          <cell r="G186">
            <v>1518</v>
          </cell>
        </row>
        <row r="187">
          <cell r="C187">
            <v>12.58</v>
          </cell>
          <cell r="G187">
            <v>1488</v>
          </cell>
        </row>
        <row r="189">
          <cell r="C189">
            <v>14.77</v>
          </cell>
          <cell r="G189">
            <v>1488</v>
          </cell>
        </row>
        <row r="190">
          <cell r="C190">
            <v>17.08</v>
          </cell>
          <cell r="G190">
            <v>1488</v>
          </cell>
        </row>
        <row r="192">
          <cell r="C192">
            <v>18.42</v>
          </cell>
          <cell r="G192">
            <v>1938</v>
          </cell>
        </row>
        <row r="197">
          <cell r="C197">
            <v>0.233</v>
          </cell>
          <cell r="G197">
            <v>1476</v>
          </cell>
        </row>
        <row r="199">
          <cell r="C199">
            <v>0.417</v>
          </cell>
          <cell r="G199">
            <v>1380</v>
          </cell>
        </row>
        <row r="200">
          <cell r="C200">
            <v>0.64</v>
          </cell>
        </row>
        <row r="202">
          <cell r="G202">
            <v>1200</v>
          </cell>
        </row>
        <row r="203">
          <cell r="C203">
            <v>1.28</v>
          </cell>
        </row>
        <row r="204">
          <cell r="C204">
            <v>0.92</v>
          </cell>
          <cell r="G204">
            <v>1134</v>
          </cell>
        </row>
        <row r="205">
          <cell r="C205">
            <v>1.63</v>
          </cell>
          <cell r="G205">
            <v>1100</v>
          </cell>
        </row>
        <row r="207">
          <cell r="C207">
            <v>3.04</v>
          </cell>
          <cell r="G207">
            <v>1320</v>
          </cell>
        </row>
        <row r="210">
          <cell r="C210">
            <v>0.23</v>
          </cell>
          <cell r="G210">
            <v>1590</v>
          </cell>
        </row>
        <row r="211">
          <cell r="C211">
            <v>0.417</v>
          </cell>
          <cell r="G211">
            <v>1524</v>
          </cell>
        </row>
        <row r="212">
          <cell r="G212">
            <v>1440</v>
          </cell>
        </row>
        <row r="213">
          <cell r="C213">
            <v>0.63</v>
          </cell>
        </row>
        <row r="214">
          <cell r="C214">
            <v>0.92</v>
          </cell>
          <cell r="G214">
            <v>1392</v>
          </cell>
        </row>
        <row r="215">
          <cell r="C215">
            <v>1.28</v>
          </cell>
          <cell r="G215">
            <v>1392</v>
          </cell>
        </row>
        <row r="216">
          <cell r="C216">
            <v>1.63</v>
          </cell>
          <cell r="G216">
            <v>1392</v>
          </cell>
        </row>
        <row r="217">
          <cell r="C217">
            <v>2</v>
          </cell>
          <cell r="G217">
            <v>1470</v>
          </cell>
        </row>
        <row r="224">
          <cell r="C224">
            <v>0.79</v>
          </cell>
          <cell r="G224">
            <v>1740</v>
          </cell>
        </row>
        <row r="225">
          <cell r="G225">
            <v>1644</v>
          </cell>
        </row>
        <row r="228">
          <cell r="C228">
            <v>0.65</v>
          </cell>
          <cell r="G228">
            <v>1728</v>
          </cell>
        </row>
        <row r="229">
          <cell r="C229">
            <v>0.808</v>
          </cell>
          <cell r="G229">
            <v>1680</v>
          </cell>
        </row>
        <row r="231">
          <cell r="C231">
            <v>1.32</v>
          </cell>
          <cell r="G231">
            <v>1680</v>
          </cell>
        </row>
        <row r="233">
          <cell r="G233">
            <v>2088</v>
          </cell>
        </row>
        <row r="234">
          <cell r="C234">
            <v>12.5</v>
          </cell>
        </row>
        <row r="237">
          <cell r="C237">
            <v>25</v>
          </cell>
          <cell r="G237">
            <v>1758</v>
          </cell>
        </row>
        <row r="240">
          <cell r="C240">
            <v>39</v>
          </cell>
          <cell r="G240">
            <v>1488</v>
          </cell>
        </row>
        <row r="244">
          <cell r="C244">
            <v>51</v>
          </cell>
          <cell r="G244">
            <v>1458</v>
          </cell>
        </row>
        <row r="247">
          <cell r="C247">
            <v>75</v>
          </cell>
          <cell r="G247">
            <v>1488</v>
          </cell>
        </row>
        <row r="248">
          <cell r="C248">
            <v>285</v>
          </cell>
          <cell r="G248">
            <v>1440</v>
          </cell>
        </row>
        <row r="250">
          <cell r="C250">
            <v>300</v>
          </cell>
          <cell r="G250">
            <v>1536</v>
          </cell>
        </row>
        <row r="251">
          <cell r="C251">
            <v>360</v>
          </cell>
          <cell r="G251">
            <v>1440</v>
          </cell>
        </row>
        <row r="252">
          <cell r="C252">
            <v>425</v>
          </cell>
          <cell r="G252">
            <v>1440</v>
          </cell>
        </row>
        <row r="253">
          <cell r="C253">
            <v>565</v>
          </cell>
          <cell r="G253">
            <v>1440</v>
          </cell>
        </row>
        <row r="254">
          <cell r="C254">
            <v>710</v>
          </cell>
          <cell r="G254">
            <v>1440</v>
          </cell>
        </row>
        <row r="255">
          <cell r="G255">
            <v>1536</v>
          </cell>
        </row>
        <row r="256">
          <cell r="C256">
            <v>990</v>
          </cell>
        </row>
        <row r="261">
          <cell r="C261">
            <v>2260.8</v>
          </cell>
          <cell r="G261">
            <v>1080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showGridLines="0" tabSelected="1" view="pageBreakPreview" zoomScaleSheetLayoutView="100" workbookViewId="0" topLeftCell="A1">
      <selection activeCell="B78" sqref="B78:N78"/>
    </sheetView>
  </sheetViews>
  <sheetFormatPr defaultColWidth="9.00390625" defaultRowHeight="12.75"/>
  <cols>
    <col min="1" max="1" width="6.75390625" style="0" customWidth="1"/>
    <col min="2" max="2" width="6.375" style="0" customWidth="1"/>
    <col min="3" max="3" width="30.25390625" style="0" customWidth="1"/>
    <col min="4" max="4" width="7.875" style="0" hidden="1" customWidth="1"/>
    <col min="5" max="5" width="27.125" style="0" customWidth="1"/>
    <col min="6" max="6" width="6.125" style="0" hidden="1" customWidth="1"/>
    <col min="7" max="7" width="13.25390625" style="0" customWidth="1"/>
    <col min="8" max="8" width="15.625" style="0" customWidth="1"/>
    <col min="9" max="9" width="21.00390625" style="0" customWidth="1"/>
    <col min="10" max="10" width="11.875" style="0" hidden="1" customWidth="1"/>
    <col min="11" max="11" width="30.00390625" style="0" bestFit="1" customWidth="1"/>
    <col min="12" max="12" width="16.375" style="0" hidden="1" customWidth="1"/>
    <col min="13" max="13" width="12.875" style="0" hidden="1" customWidth="1"/>
    <col min="14" max="14" width="17.625" style="0" customWidth="1"/>
  </cols>
  <sheetData>
    <row r="1" spans="4:13" ht="12" customHeight="1"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4:13" ht="23.25" customHeight="1" hidden="1"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4:13" ht="21" customHeight="1" hidden="1">
      <c r="D3" s="214"/>
      <c r="E3" s="214"/>
      <c r="F3" s="214"/>
      <c r="G3" s="214"/>
      <c r="H3" s="214"/>
      <c r="I3" s="214"/>
      <c r="J3" s="214"/>
      <c r="K3" s="214"/>
      <c r="L3" s="214"/>
      <c r="M3" s="214"/>
    </row>
    <row r="4" spans="4:13" ht="21" customHeight="1" hidden="1">
      <c r="D4" s="215"/>
      <c r="E4" s="215"/>
      <c r="F4" s="215"/>
      <c r="G4" s="215"/>
      <c r="H4" s="215"/>
      <c r="I4" s="215"/>
      <c r="J4" s="215"/>
      <c r="K4" s="215"/>
      <c r="L4" s="215"/>
      <c r="M4" s="216"/>
    </row>
    <row r="5" spans="4:13" ht="15" customHeight="1" hidden="1">
      <c r="D5" s="215"/>
      <c r="E5" s="215"/>
      <c r="F5" s="215"/>
      <c r="G5" s="215"/>
      <c r="H5" s="215"/>
      <c r="I5" s="215"/>
      <c r="J5" s="215"/>
      <c r="K5" s="215"/>
      <c r="L5" s="215"/>
      <c r="M5" s="216"/>
    </row>
    <row r="6" spans="4:13" ht="49.5" customHeight="1" hidden="1" thickBot="1">
      <c r="D6" s="185"/>
      <c r="E6" s="186"/>
      <c r="F6" s="186"/>
      <c r="G6" s="186"/>
      <c r="H6" s="186"/>
      <c r="I6" s="186"/>
      <c r="J6" s="186"/>
      <c r="K6" s="186"/>
      <c r="L6" s="186"/>
      <c r="M6" s="187"/>
    </row>
    <row r="7" spans="4:13" ht="30.75" customHeight="1" thickBot="1">
      <c r="D7" s="188"/>
      <c r="E7" s="189"/>
      <c r="F7" s="189"/>
      <c r="G7" s="189"/>
      <c r="H7" s="189"/>
      <c r="I7" s="189"/>
      <c r="J7" s="189"/>
      <c r="K7" s="189"/>
      <c r="L7" s="189"/>
      <c r="M7" s="190"/>
    </row>
    <row r="8" spans="2:13" ht="19.5" customHeight="1">
      <c r="B8" s="191"/>
      <c r="C8" s="192"/>
      <c r="D8" s="8"/>
      <c r="E8" s="199"/>
      <c r="F8" s="200"/>
      <c r="G8" s="200"/>
      <c r="H8" s="200"/>
      <c r="I8" s="200"/>
      <c r="J8" s="200"/>
      <c r="K8" s="200"/>
      <c r="L8" s="8"/>
      <c r="M8" s="8"/>
    </row>
    <row r="9" spans="2:9" ht="19.5" customHeight="1" thickBot="1">
      <c r="B9" s="193"/>
      <c r="C9" s="194"/>
      <c r="E9" s="91" t="s">
        <v>29</v>
      </c>
      <c r="F9" s="91"/>
      <c r="G9" s="91"/>
      <c r="H9" s="50">
        <f ca="1">TODAY()</f>
        <v>42888</v>
      </c>
      <c r="I9" s="50"/>
    </row>
    <row r="10" spans="2:13" s="1" customFormat="1" ht="74.25" customHeight="1" thickBot="1">
      <c r="B10" s="42"/>
      <c r="C10" s="84" t="s">
        <v>38</v>
      </c>
      <c r="D10" s="5" t="s">
        <v>0</v>
      </c>
      <c r="E10" s="83" t="s">
        <v>110</v>
      </c>
      <c r="F10" s="92" t="s">
        <v>107</v>
      </c>
      <c r="G10" s="93"/>
      <c r="H10" s="204" t="s">
        <v>38</v>
      </c>
      <c r="I10" s="205"/>
      <c r="J10" s="7" t="s">
        <v>0</v>
      </c>
      <c r="K10" s="83" t="s">
        <v>111</v>
      </c>
      <c r="L10" s="110" t="s">
        <v>112</v>
      </c>
      <c r="M10" s="92" t="s">
        <v>107</v>
      </c>
    </row>
    <row r="11" spans="2:14" s="2" customFormat="1" ht="15.75" customHeight="1" thickBot="1">
      <c r="B11" s="177" t="s">
        <v>11</v>
      </c>
      <c r="C11" s="46" t="s">
        <v>135</v>
      </c>
      <c r="D11" s="47">
        <f>'[1]Май 2017'!$C$103</f>
        <v>1.34</v>
      </c>
      <c r="E11" s="112">
        <f aca="true" t="shared" si="0" ref="E11:E28">CEILING(D11*F11*1.05/1000,0.005)</f>
        <v>2.42</v>
      </c>
      <c r="F11" s="65">
        <f>'[1]Май 2017'!$G$103</f>
        <v>1716</v>
      </c>
      <c r="G11" s="180" t="s">
        <v>10</v>
      </c>
      <c r="H11" s="183"/>
      <c r="I11" s="184"/>
      <c r="J11" s="29"/>
      <c r="K11" s="28"/>
      <c r="L11" s="105"/>
      <c r="M11" s="23"/>
      <c r="N11" s="136"/>
    </row>
    <row r="12" spans="2:14" s="2" customFormat="1" ht="15.75" customHeight="1" thickBot="1">
      <c r="B12" s="178"/>
      <c r="C12" s="3" t="s">
        <v>136</v>
      </c>
      <c r="D12" s="11">
        <f>'[1]Май 2017'!$C$105</f>
        <v>1.71</v>
      </c>
      <c r="E12" s="112">
        <f>CEILING(D12*F12*1.05/1000,0.005)</f>
        <v>3.02</v>
      </c>
      <c r="F12" s="65">
        <f>'[1]Май 2017'!$G$105</f>
        <v>1680</v>
      </c>
      <c r="G12" s="181"/>
      <c r="H12" s="195" t="s">
        <v>50</v>
      </c>
      <c r="I12" s="196"/>
      <c r="J12" s="64">
        <f>'[1]Май 2017'!$C$180</f>
        <v>6.11</v>
      </c>
      <c r="K12" s="111">
        <f>CEILING(J12*M12*1.05/1000,0.005)</f>
        <v>10.21</v>
      </c>
      <c r="L12" s="113">
        <f>K12*10000</f>
        <v>102100</v>
      </c>
      <c r="M12" s="51">
        <f>'[1]Май 2017'!G180</f>
        <v>1590</v>
      </c>
      <c r="N12" s="136"/>
    </row>
    <row r="13" spans="2:14" s="2" customFormat="1" ht="15.75" customHeight="1" thickBot="1">
      <c r="B13" s="178"/>
      <c r="C13" s="4" t="s">
        <v>137</v>
      </c>
      <c r="D13" s="11">
        <f>'[1]Май 2017'!$C$109</f>
        <v>2.17</v>
      </c>
      <c r="E13" s="112">
        <f t="shared" si="0"/>
        <v>3.86</v>
      </c>
      <c r="F13" s="65">
        <f>'[1]Май 2017'!$G$109</f>
        <v>1692</v>
      </c>
      <c r="G13" s="181"/>
      <c r="H13" s="157" t="s">
        <v>63</v>
      </c>
      <c r="I13" s="174"/>
      <c r="J13" s="30">
        <f>'[1]Май 2017'!$C$181</f>
        <v>7.36</v>
      </c>
      <c r="K13" s="111">
        <v>11.5</v>
      </c>
      <c r="L13" s="113">
        <f aca="true" t="shared" si="1" ref="L13:L45">K13*10000</f>
        <v>115000</v>
      </c>
      <c r="M13" s="23">
        <f>'[1]Май 2017'!G181</f>
        <v>1392</v>
      </c>
      <c r="N13" s="136"/>
    </row>
    <row r="14" spans="2:14" s="2" customFormat="1" ht="15.75" customHeight="1" thickBot="1">
      <c r="B14" s="178"/>
      <c r="C14" s="4" t="s">
        <v>138</v>
      </c>
      <c r="D14" s="11">
        <f>'[1]Май 2017'!$C$107</f>
        <v>2.51</v>
      </c>
      <c r="E14" s="112">
        <f t="shared" si="0"/>
        <v>4.39</v>
      </c>
      <c r="F14" s="65">
        <f>'[1]Май 2017'!$G$107</f>
        <v>1662</v>
      </c>
      <c r="G14" s="181"/>
      <c r="H14" s="197" t="s">
        <v>62</v>
      </c>
      <c r="I14" s="198"/>
      <c r="J14" s="30">
        <f>'[1]Май 2017'!$C$184</f>
        <v>9.14</v>
      </c>
      <c r="K14" s="111">
        <f aca="true" t="shared" si="2" ref="K14:K45">CEILING(J14*M14*1.05/1000,0.005)</f>
        <v>14.57</v>
      </c>
      <c r="L14" s="113">
        <f t="shared" si="1"/>
        <v>145700</v>
      </c>
      <c r="M14" s="19">
        <f>'[1]Май 2017'!$G$184</f>
        <v>1518</v>
      </c>
      <c r="N14" s="136"/>
    </row>
    <row r="15" spans="2:14" s="2" customFormat="1" ht="15.75" customHeight="1" thickBot="1">
      <c r="B15" s="178"/>
      <c r="C15" s="4" t="s">
        <v>139</v>
      </c>
      <c r="D15" s="11">
        <f>'[1]Май 2017'!$C$111</f>
        <v>2.76</v>
      </c>
      <c r="E15" s="112">
        <f t="shared" si="0"/>
        <v>4.84</v>
      </c>
      <c r="F15" s="65">
        <f>'[1]Май 2017'!$G$111</f>
        <v>1668</v>
      </c>
      <c r="G15" s="181"/>
      <c r="H15" s="197" t="s">
        <v>91</v>
      </c>
      <c r="I15" s="198"/>
      <c r="J15" s="30">
        <f>'[1]Май 2017'!$C$186</f>
        <v>10.75</v>
      </c>
      <c r="K15" s="111">
        <f t="shared" si="2"/>
        <v>17.14</v>
      </c>
      <c r="L15" s="113">
        <f t="shared" si="1"/>
        <v>171400</v>
      </c>
      <c r="M15" s="19">
        <f>'[1]Май 2017'!G186</f>
        <v>1518</v>
      </c>
      <c r="N15" s="136"/>
    </row>
    <row r="16" spans="2:14" s="2" customFormat="1" ht="15.75" customHeight="1" thickBot="1">
      <c r="B16" s="178"/>
      <c r="C16" s="4" t="s">
        <v>140</v>
      </c>
      <c r="D16" s="11">
        <f>'[1]Май 2017'!$C$110</f>
        <v>2.76</v>
      </c>
      <c r="E16" s="112">
        <f t="shared" si="0"/>
        <v>4.82</v>
      </c>
      <c r="F16" s="65">
        <f>'[1]Май 2017'!$G$110</f>
        <v>1662</v>
      </c>
      <c r="G16" s="181"/>
      <c r="H16" s="170" t="s">
        <v>45</v>
      </c>
      <c r="I16" s="171"/>
      <c r="J16" s="30">
        <f>'[1]Май 2017'!$C$187</f>
        <v>12.58</v>
      </c>
      <c r="K16" s="111">
        <f t="shared" si="2"/>
        <v>19.66</v>
      </c>
      <c r="L16" s="113">
        <f t="shared" si="1"/>
        <v>196600</v>
      </c>
      <c r="M16" s="19">
        <f>'[1]Май 2017'!G187</f>
        <v>1488</v>
      </c>
      <c r="N16" s="136"/>
    </row>
    <row r="17" spans="2:14" s="2" customFormat="1" ht="15.75" customHeight="1" thickBot="1">
      <c r="B17" s="178"/>
      <c r="C17" s="21" t="s">
        <v>141</v>
      </c>
      <c r="D17" s="11">
        <f>'[1]Май 2017'!$C$114</f>
        <v>3.44</v>
      </c>
      <c r="E17" s="112">
        <f t="shared" si="0"/>
        <v>6.01</v>
      </c>
      <c r="F17" s="66">
        <f>'[1]Май 2017'!$G$114</f>
        <v>1662</v>
      </c>
      <c r="G17" s="181"/>
      <c r="H17" s="170" t="s">
        <v>46</v>
      </c>
      <c r="I17" s="171"/>
      <c r="J17" s="30">
        <f>'[1]Май 2017'!$C$189</f>
        <v>14.77</v>
      </c>
      <c r="K17" s="111">
        <f t="shared" si="2"/>
        <v>23.08</v>
      </c>
      <c r="L17" s="113">
        <f t="shared" si="1"/>
        <v>230800</v>
      </c>
      <c r="M17" s="19">
        <f>'[1]Май 2017'!G189</f>
        <v>1488</v>
      </c>
      <c r="N17" s="136"/>
    </row>
    <row r="18" spans="2:14" s="2" customFormat="1" ht="15.75" customHeight="1" thickBot="1">
      <c r="B18" s="178"/>
      <c r="C18" s="21" t="s">
        <v>142</v>
      </c>
      <c r="D18" s="11">
        <f>'[1]Май 2017'!$C$113</f>
        <v>3.84</v>
      </c>
      <c r="E18" s="112">
        <f t="shared" si="0"/>
        <v>6.71</v>
      </c>
      <c r="F18" s="66">
        <f>'[1]Май 2017'!$G$113</f>
        <v>1662</v>
      </c>
      <c r="G18" s="181"/>
      <c r="H18" s="170" t="s">
        <v>47</v>
      </c>
      <c r="I18" s="171"/>
      <c r="J18" s="30">
        <f>'[1]Май 2017'!$C$190</f>
        <v>17.08</v>
      </c>
      <c r="K18" s="111">
        <f t="shared" si="2"/>
        <v>26.69</v>
      </c>
      <c r="L18" s="113">
        <f t="shared" si="1"/>
        <v>266900</v>
      </c>
      <c r="M18" s="19">
        <f>'[1]Май 2017'!$G$190</f>
        <v>1488</v>
      </c>
      <c r="N18" s="136"/>
    </row>
    <row r="19" spans="2:14" s="2" customFormat="1" ht="15.75" thickBot="1">
      <c r="B19" s="178"/>
      <c r="C19" s="21" t="s">
        <v>143</v>
      </c>
      <c r="D19" s="24">
        <f>'[1]Май 2017'!$C$115</f>
        <v>4.32</v>
      </c>
      <c r="E19" s="112">
        <f t="shared" si="0"/>
        <v>7.16</v>
      </c>
      <c r="F19" s="66">
        <f>'[1]Май 2017'!$G$115</f>
        <v>1578</v>
      </c>
      <c r="G19" s="182"/>
      <c r="H19" s="208" t="s">
        <v>48</v>
      </c>
      <c r="I19" s="209"/>
      <c r="J19" s="30">
        <f>'[1]Май 2017'!$C$192</f>
        <v>18.42</v>
      </c>
      <c r="K19" s="111">
        <f t="shared" si="2"/>
        <v>37.49</v>
      </c>
      <c r="L19" s="113">
        <f t="shared" si="1"/>
        <v>374900</v>
      </c>
      <c r="M19" s="19">
        <f>'[1]Май 2017'!G192</f>
        <v>1938</v>
      </c>
      <c r="N19" s="136"/>
    </row>
    <row r="20" spans="2:14" s="2" customFormat="1" ht="15.75" thickBot="1">
      <c r="B20" s="178"/>
      <c r="C20" s="21" t="s">
        <v>144</v>
      </c>
      <c r="D20" s="24">
        <f>'[1]Май 2017'!$C$116</f>
        <v>4.88</v>
      </c>
      <c r="E20" s="112">
        <f t="shared" si="0"/>
        <v>8.09</v>
      </c>
      <c r="F20" s="66">
        <f>'[1]Май 2017'!$G$116</f>
        <v>1578</v>
      </c>
      <c r="G20" s="217" t="s">
        <v>28</v>
      </c>
      <c r="H20" s="206" t="s">
        <v>77</v>
      </c>
      <c r="I20" s="207"/>
      <c r="J20" s="133">
        <f>'[1]Май 2017'!$C$197</f>
        <v>0.233</v>
      </c>
      <c r="K20" s="111">
        <f>CEILING(J20*M20*1.05/1000,0.005)</f>
        <v>0.37</v>
      </c>
      <c r="L20" s="113">
        <f t="shared" si="1"/>
        <v>3700</v>
      </c>
      <c r="M20" s="23">
        <f>'[1]Май 2017'!$G$197</f>
        <v>1476</v>
      </c>
      <c r="N20" s="136"/>
    </row>
    <row r="21" spans="2:14" s="2" customFormat="1" ht="15.75" thickBot="1">
      <c r="B21" s="178"/>
      <c r="C21" s="21" t="s">
        <v>149</v>
      </c>
      <c r="D21" s="24">
        <f>'[1]Май 2017'!$C$119</f>
        <v>4.62</v>
      </c>
      <c r="E21" s="112">
        <f t="shared" si="0"/>
        <v>6.76</v>
      </c>
      <c r="F21" s="66">
        <f>'[1]Май 2017'!$G$118</f>
        <v>1392</v>
      </c>
      <c r="G21" s="218"/>
      <c r="H21" s="148" t="s">
        <v>78</v>
      </c>
      <c r="I21" s="210"/>
      <c r="J21" s="134">
        <f>'[1]Май 2017'!$C$199</f>
        <v>0.417</v>
      </c>
      <c r="K21" s="111">
        <f aca="true" t="shared" si="3" ref="K21:K29">CEILING(J21*M21*1.05/1000,0.0005)</f>
        <v>0.6</v>
      </c>
      <c r="L21" s="113">
        <f t="shared" si="1"/>
        <v>6000</v>
      </c>
      <c r="M21" s="19">
        <f>'[1]Май 2017'!$G$199</f>
        <v>1380</v>
      </c>
      <c r="N21" s="136"/>
    </row>
    <row r="22" spans="2:17" s="2" customFormat="1" ht="15.75" thickBot="1">
      <c r="B22" s="178"/>
      <c r="C22" s="21" t="s">
        <v>145</v>
      </c>
      <c r="D22" s="24">
        <f>'[1]Май 2017'!$C$120</f>
        <v>5.5</v>
      </c>
      <c r="E22" s="112">
        <f t="shared" si="0"/>
        <v>8.81</v>
      </c>
      <c r="F22" s="66">
        <f>'[1]Май 2017'!$G$120</f>
        <v>1524</v>
      </c>
      <c r="G22" s="218"/>
      <c r="H22" s="148" t="s">
        <v>79</v>
      </c>
      <c r="I22" s="210"/>
      <c r="J22" s="134">
        <f>'[1]Май 2017'!$C$200</f>
        <v>0.64</v>
      </c>
      <c r="K22" s="111">
        <f t="shared" si="3"/>
        <v>0.81</v>
      </c>
      <c r="L22" s="113">
        <f t="shared" si="1"/>
        <v>8100</v>
      </c>
      <c r="M22" s="19">
        <f>'[1]Май 2017'!$G$202</f>
        <v>1200</v>
      </c>
      <c r="N22" s="136"/>
      <c r="Q22" s="2">
        <v>0</v>
      </c>
    </row>
    <row r="23" spans="2:14" s="2" customFormat="1" ht="15.75" thickBot="1">
      <c r="B23" s="178"/>
      <c r="C23" s="21" t="s">
        <v>146</v>
      </c>
      <c r="D23" s="24">
        <f>'[1]Май 2017'!$C$123</f>
        <v>6.5</v>
      </c>
      <c r="E23" s="112">
        <f t="shared" si="0"/>
        <v>10.82</v>
      </c>
      <c r="F23" s="66">
        <f>'[1]Май 2017'!$G$123</f>
        <v>1584</v>
      </c>
      <c r="G23" s="218"/>
      <c r="H23" s="148" t="s">
        <v>80</v>
      </c>
      <c r="I23" s="210"/>
      <c r="J23" s="134">
        <f>'[1]Май 2017'!$C$204</f>
        <v>0.92</v>
      </c>
      <c r="K23" s="111">
        <f t="shared" si="3"/>
        <v>1.1</v>
      </c>
      <c r="L23" s="113">
        <f t="shared" si="1"/>
        <v>11000</v>
      </c>
      <c r="M23" s="19">
        <f>'[1]Май 2017'!$G$204</f>
        <v>1134</v>
      </c>
      <c r="N23" s="136"/>
    </row>
    <row r="24" spans="2:14" s="2" customFormat="1" ht="15.75" thickBot="1">
      <c r="B24" s="178"/>
      <c r="C24" s="21" t="s">
        <v>150</v>
      </c>
      <c r="D24" s="24">
        <f>'[1]Май 2017'!$C$127</f>
        <v>9.02</v>
      </c>
      <c r="E24" s="112">
        <f t="shared" si="0"/>
        <v>14.95</v>
      </c>
      <c r="F24" s="66">
        <f>'[1]Май 2017'!$G$127</f>
        <v>1578</v>
      </c>
      <c r="G24" s="218"/>
      <c r="H24" s="148" t="s">
        <v>131</v>
      </c>
      <c r="I24" s="210"/>
      <c r="J24" s="134">
        <f>'[1]Май 2017'!$C$203</f>
        <v>1.28</v>
      </c>
      <c r="K24" s="111">
        <f t="shared" si="3"/>
        <v>1.52</v>
      </c>
      <c r="L24" s="113">
        <f t="shared" si="1"/>
        <v>15200</v>
      </c>
      <c r="M24" s="19">
        <f>'[1]Май 2017'!G204</f>
        <v>1134</v>
      </c>
      <c r="N24" s="136"/>
    </row>
    <row r="25" spans="2:14" s="2" customFormat="1" ht="15.75" thickBot="1">
      <c r="B25" s="178"/>
      <c r="C25" s="21" t="s">
        <v>151</v>
      </c>
      <c r="D25" s="24">
        <f>'[1]Май 2017'!$C$128</f>
        <v>10.9</v>
      </c>
      <c r="E25" s="112">
        <f t="shared" si="0"/>
        <v>18.13</v>
      </c>
      <c r="F25" s="66">
        <f>'[1]Май 2017'!$G$126</f>
        <v>1584</v>
      </c>
      <c r="G25" s="218"/>
      <c r="H25" s="148" t="s">
        <v>81</v>
      </c>
      <c r="I25" s="210"/>
      <c r="J25" s="134">
        <f>'[1]Май 2017'!$C$205</f>
        <v>1.63</v>
      </c>
      <c r="K25" s="111">
        <f t="shared" si="3"/>
        <v>1.88</v>
      </c>
      <c r="L25" s="113">
        <f t="shared" si="1"/>
        <v>18800</v>
      </c>
      <c r="M25" s="19">
        <f>'[1]Май 2017'!G205</f>
        <v>1100</v>
      </c>
      <c r="N25" s="136"/>
    </row>
    <row r="26" spans="2:14" s="2" customFormat="1" ht="15.75" thickBot="1">
      <c r="B26" s="178"/>
      <c r="C26" s="4" t="s">
        <v>152</v>
      </c>
      <c r="D26" s="10">
        <f>'[1]Май 2017'!$C$132</f>
        <v>20.82</v>
      </c>
      <c r="E26" s="112">
        <f t="shared" si="0"/>
        <v>17.49</v>
      </c>
      <c r="F26" s="67">
        <f>'[1]Май 2017'!$G$132</f>
        <v>800</v>
      </c>
      <c r="G26" s="218"/>
      <c r="H26" s="148" t="s">
        <v>132</v>
      </c>
      <c r="I26" s="210"/>
      <c r="J26" s="134">
        <f>'[1]Май 2017'!$C$207</f>
        <v>3.04</v>
      </c>
      <c r="K26" s="111">
        <f t="shared" si="3"/>
        <v>4.21</v>
      </c>
      <c r="L26" s="113">
        <f t="shared" si="1"/>
        <v>42100</v>
      </c>
      <c r="M26" s="19">
        <f>'[1]Май 2017'!G207</f>
        <v>1320</v>
      </c>
      <c r="N26" s="136"/>
    </row>
    <row r="27" spans="2:14" s="2" customFormat="1" ht="15.75" thickBot="1">
      <c r="B27" s="178"/>
      <c r="C27" s="4" t="s">
        <v>147</v>
      </c>
      <c r="D27" s="10">
        <f>'[1]Май 2017'!$C$133</f>
        <v>31.52</v>
      </c>
      <c r="E27" s="112">
        <f t="shared" si="0"/>
        <v>26.48</v>
      </c>
      <c r="F27" s="67">
        <f>'[1]Май 2017'!$G$133</f>
        <v>800</v>
      </c>
      <c r="G27" s="218"/>
      <c r="H27" s="148" t="s">
        <v>15</v>
      </c>
      <c r="I27" s="210"/>
      <c r="J27" s="134">
        <f>'[1]Май 2017'!$C$228</f>
        <v>0.65</v>
      </c>
      <c r="K27" s="111">
        <f t="shared" si="3"/>
        <v>1.18</v>
      </c>
      <c r="L27" s="113">
        <f t="shared" si="1"/>
        <v>11800</v>
      </c>
      <c r="M27" s="19">
        <f>'[1]Май 2017'!G228</f>
        <v>1728</v>
      </c>
      <c r="N27" s="136"/>
    </row>
    <row r="28" spans="1:14" s="2" customFormat="1" ht="15.75" thickBot="1">
      <c r="A28" s="167" t="s">
        <v>25</v>
      </c>
      <c r="B28" s="178"/>
      <c r="C28" s="21" t="s">
        <v>82</v>
      </c>
      <c r="D28" s="24">
        <f>'[1]Май 2017'!$C$134</f>
        <v>39.51</v>
      </c>
      <c r="E28" s="112">
        <f t="shared" si="0"/>
        <v>44.19</v>
      </c>
      <c r="F28" s="66">
        <f>'[1]Май 2017'!$G$134</f>
        <v>1065</v>
      </c>
      <c r="G28" s="218"/>
      <c r="H28" s="148" t="s">
        <v>7</v>
      </c>
      <c r="I28" s="210"/>
      <c r="J28" s="134">
        <f>'[1]Май 2017'!$C$229</f>
        <v>0.808</v>
      </c>
      <c r="K28" s="111">
        <f t="shared" si="3"/>
        <v>1.43</v>
      </c>
      <c r="L28" s="113">
        <f t="shared" si="1"/>
        <v>14300</v>
      </c>
      <c r="M28" s="19">
        <f>'[1]Май 2017'!G229</f>
        <v>1680</v>
      </c>
      <c r="N28" s="136"/>
    </row>
    <row r="29" spans="1:14" s="2" customFormat="1" ht="15.75" thickBot="1">
      <c r="A29" s="167"/>
      <c r="B29" s="178"/>
      <c r="G29" s="218"/>
      <c r="H29" s="157" t="s">
        <v>3</v>
      </c>
      <c r="I29" s="174"/>
      <c r="J29" s="134">
        <f>'[1]Май 2017'!$C$231</f>
        <v>1.32</v>
      </c>
      <c r="K29" s="111">
        <f t="shared" si="3"/>
        <v>2.33</v>
      </c>
      <c r="L29" s="113">
        <f t="shared" si="1"/>
        <v>23300</v>
      </c>
      <c r="M29" s="19">
        <f>'[1]Май 2017'!G231</f>
        <v>1680</v>
      </c>
      <c r="N29" s="136"/>
    </row>
    <row r="30" spans="1:14" s="2" customFormat="1" ht="15" customHeight="1" thickBot="1">
      <c r="A30" s="167"/>
      <c r="B30" s="177" t="s">
        <v>8</v>
      </c>
      <c r="C30" s="22" t="s">
        <v>57</v>
      </c>
      <c r="D30" s="63">
        <f>'[1]Май 2017'!$C$5</f>
        <v>0.7</v>
      </c>
      <c r="E30" s="111">
        <f aca="true" t="shared" si="4" ref="E30:E76">CEILING(D30*F30*1.05/1000,0.005)</f>
        <v>1.3</v>
      </c>
      <c r="F30" s="68">
        <f>'[1]Май 2017'!$G$5</f>
        <v>1764</v>
      </c>
      <c r="G30" s="218"/>
      <c r="H30" s="157" t="s">
        <v>13</v>
      </c>
      <c r="I30" s="174"/>
      <c r="J30" s="134">
        <f>'[1]Май 2017'!$C$224</f>
        <v>0.79</v>
      </c>
      <c r="K30" s="111">
        <f t="shared" si="2"/>
        <v>1.45</v>
      </c>
      <c r="L30" s="113">
        <f t="shared" si="1"/>
        <v>14500</v>
      </c>
      <c r="M30" s="19">
        <f>'[1]Май 2017'!G224</f>
        <v>1740</v>
      </c>
      <c r="N30" s="136"/>
    </row>
    <row r="31" spans="1:14" s="2" customFormat="1" ht="15" customHeight="1" thickBot="1">
      <c r="A31" s="167"/>
      <c r="B31" s="178"/>
      <c r="C31" s="17" t="s">
        <v>16</v>
      </c>
      <c r="D31" s="18">
        <f>'[1]Май 2017'!$C$7</f>
        <v>0.85</v>
      </c>
      <c r="E31" s="111">
        <f t="shared" si="4"/>
        <v>1.54</v>
      </c>
      <c r="F31" s="66">
        <f>'[1]Май 2017'!$G$7</f>
        <v>1716</v>
      </c>
      <c r="G31" s="219"/>
      <c r="H31" s="225" t="s">
        <v>4</v>
      </c>
      <c r="I31" s="226"/>
      <c r="J31" s="135">
        <f>'[1]апрель 2017'!$C$225</f>
        <v>1.165</v>
      </c>
      <c r="K31" s="111">
        <f t="shared" si="2"/>
        <v>2.02</v>
      </c>
      <c r="L31" s="113">
        <f t="shared" si="1"/>
        <v>20200</v>
      </c>
      <c r="M31" s="19">
        <f>'[1]Май 2017'!G225</f>
        <v>1644</v>
      </c>
      <c r="N31" s="136"/>
    </row>
    <row r="32" spans="1:13" s="2" customFormat="1" ht="29.25" customHeight="1" thickBot="1">
      <c r="A32" s="167"/>
      <c r="B32" s="178"/>
      <c r="C32" s="17" t="s">
        <v>133</v>
      </c>
      <c r="D32" s="18">
        <f>'[1]Май 2017'!$C$6</f>
        <v>1.08</v>
      </c>
      <c r="E32" s="111">
        <f t="shared" si="4"/>
        <v>1.86</v>
      </c>
      <c r="F32" s="66">
        <f>'[1]Май 2017'!$G$6</f>
        <v>1632</v>
      </c>
      <c r="G32" s="220" t="s">
        <v>12</v>
      </c>
      <c r="H32" s="172" t="s">
        <v>55</v>
      </c>
      <c r="I32" s="173"/>
      <c r="J32" s="7" t="s">
        <v>37</v>
      </c>
      <c r="K32" s="74" t="s">
        <v>36</v>
      </c>
      <c r="L32" s="106"/>
      <c r="M32" s="73" t="s">
        <v>14</v>
      </c>
    </row>
    <row r="33" spans="1:13" s="2" customFormat="1" ht="15" customHeight="1" thickBot="1">
      <c r="A33" s="167"/>
      <c r="B33" s="178"/>
      <c r="C33" s="17" t="s">
        <v>22</v>
      </c>
      <c r="D33" s="18">
        <f>'[1]Май 2017'!$C$8</f>
        <v>1.14</v>
      </c>
      <c r="E33" s="111">
        <f t="shared" si="4"/>
        <v>2.06</v>
      </c>
      <c r="F33" s="66">
        <f>'[1]Май 2017'!$G$8</f>
        <v>1716</v>
      </c>
      <c r="G33" s="221"/>
      <c r="H33" s="168" t="s">
        <v>121</v>
      </c>
      <c r="I33" s="169"/>
      <c r="J33" s="31">
        <f>'[1]Май 2017'!$C$234</f>
        <v>12.5</v>
      </c>
      <c r="K33" s="111">
        <f t="shared" si="2"/>
        <v>27.41</v>
      </c>
      <c r="L33" s="113">
        <f t="shared" si="1"/>
        <v>274100</v>
      </c>
      <c r="M33" s="23">
        <f>'[1]Май 2017'!G233</f>
        <v>2088</v>
      </c>
    </row>
    <row r="34" spans="1:13" s="2" customFormat="1" ht="15.75" thickBot="1">
      <c r="A34" s="167"/>
      <c r="B34" s="178"/>
      <c r="C34" s="17" t="s">
        <v>83</v>
      </c>
      <c r="D34" s="18">
        <f>'[1]Май 2017'!$C$14</f>
        <v>1.15</v>
      </c>
      <c r="E34" s="111">
        <f t="shared" si="4"/>
        <v>2.08</v>
      </c>
      <c r="F34" s="66">
        <f>'[1]Май 2017'!$G$14</f>
        <v>1716</v>
      </c>
      <c r="G34" s="221"/>
      <c r="H34" s="40" t="s">
        <v>114</v>
      </c>
      <c r="I34" s="36"/>
      <c r="J34" s="32">
        <f>'[1]Май 2017'!$C$240</f>
        <v>39</v>
      </c>
      <c r="K34" s="111">
        <f t="shared" si="2"/>
        <v>60.94</v>
      </c>
      <c r="L34" s="113">
        <f t="shared" si="1"/>
        <v>609400</v>
      </c>
      <c r="M34" s="19">
        <f>'[1]Май 2017'!G240</f>
        <v>1488</v>
      </c>
    </row>
    <row r="35" spans="1:13" s="2" customFormat="1" ht="15.75" thickBot="1">
      <c r="A35" s="167"/>
      <c r="B35" s="178"/>
      <c r="C35" s="17" t="s">
        <v>104</v>
      </c>
      <c r="D35" s="18">
        <f>'[1]Май 2017'!$C$16</f>
        <v>1.31</v>
      </c>
      <c r="E35" s="111">
        <f t="shared" si="4"/>
        <v>2.37</v>
      </c>
      <c r="F35" s="66">
        <f>'[1]Май 2017'!$G$16</f>
        <v>1716</v>
      </c>
      <c r="G35" s="221"/>
      <c r="H35" s="129" t="s">
        <v>115</v>
      </c>
      <c r="I35" s="130"/>
      <c r="J35" s="131">
        <f>'[1]Май 2017'!$C$237</f>
        <v>25</v>
      </c>
      <c r="K35" s="132">
        <f t="shared" si="2"/>
        <v>46.15</v>
      </c>
      <c r="L35" s="113">
        <f t="shared" si="1"/>
        <v>461500</v>
      </c>
      <c r="M35" s="19">
        <f>'[1]Май 2017'!G237</f>
        <v>1758</v>
      </c>
    </row>
    <row r="36" spans="1:13" s="2" customFormat="1" ht="15.75" thickBot="1">
      <c r="A36" s="167"/>
      <c r="B36" s="178"/>
      <c r="C36" s="17" t="s">
        <v>134</v>
      </c>
      <c r="D36" s="18">
        <f>'[1]Май 2017'!$C$17</f>
        <v>1.82</v>
      </c>
      <c r="E36" s="111">
        <f t="shared" si="4"/>
        <v>2.86</v>
      </c>
      <c r="F36" s="66">
        <f>'[1]Май 2017'!$G$17</f>
        <v>1494</v>
      </c>
      <c r="G36" s="221"/>
      <c r="H36" s="57" t="s">
        <v>116</v>
      </c>
      <c r="I36" s="58"/>
      <c r="J36" s="32">
        <f>'[1]Май 2017'!$C$244</f>
        <v>51</v>
      </c>
      <c r="K36" s="111">
        <f t="shared" si="2"/>
        <v>78.08</v>
      </c>
      <c r="L36" s="113">
        <f t="shared" si="1"/>
        <v>780800</v>
      </c>
      <c r="M36" s="19">
        <f>'[1]Май 2017'!$G$244</f>
        <v>1458</v>
      </c>
    </row>
    <row r="37" spans="1:13" s="2" customFormat="1" ht="15.75" thickBot="1">
      <c r="A37" s="167"/>
      <c r="B37" s="178"/>
      <c r="C37" s="17" t="s">
        <v>17</v>
      </c>
      <c r="D37" s="18">
        <f>'[1]Май 2017'!$C$20</f>
        <v>1.35</v>
      </c>
      <c r="E37" s="111">
        <f t="shared" si="4"/>
        <v>2.4</v>
      </c>
      <c r="F37" s="66">
        <f>'[1]Май 2017'!$G$20</f>
        <v>1692</v>
      </c>
      <c r="G37" s="221"/>
      <c r="H37" s="57" t="s">
        <v>67</v>
      </c>
      <c r="I37" s="58"/>
      <c r="J37" s="32">
        <f>'[1]Май 2017'!$C$247</f>
        <v>75</v>
      </c>
      <c r="K37" s="111">
        <f t="shared" si="2"/>
        <v>117.18</v>
      </c>
      <c r="L37" s="113">
        <f t="shared" si="1"/>
        <v>1171800</v>
      </c>
      <c r="M37" s="19">
        <f>'[1]Май 2017'!G247</f>
        <v>1488</v>
      </c>
    </row>
    <row r="38" spans="1:13" s="2" customFormat="1" ht="15.75" thickBot="1">
      <c r="A38" s="167"/>
      <c r="B38" s="178"/>
      <c r="C38" s="17" t="s">
        <v>85</v>
      </c>
      <c r="D38" s="18">
        <f>'[1]Май 2017'!$C$19</f>
        <v>1.7</v>
      </c>
      <c r="E38" s="111">
        <f t="shared" si="4"/>
        <v>2.9</v>
      </c>
      <c r="F38" s="66">
        <f>'[1]Май 2017'!$G$19</f>
        <v>1620</v>
      </c>
      <c r="G38" s="221"/>
      <c r="H38" s="41" t="s">
        <v>5</v>
      </c>
      <c r="I38" s="37"/>
      <c r="J38" s="32">
        <f>'[1]Май 2017'!$C$248</f>
        <v>285</v>
      </c>
      <c r="K38" s="111">
        <f t="shared" si="2"/>
        <v>430.92</v>
      </c>
      <c r="L38" s="113">
        <f t="shared" si="1"/>
        <v>4309200</v>
      </c>
      <c r="M38" s="19">
        <f>'[1]Май 2017'!G248</f>
        <v>1440</v>
      </c>
    </row>
    <row r="39" spans="1:13" s="2" customFormat="1" ht="15.75" thickBot="1">
      <c r="A39" s="167"/>
      <c r="B39" s="178"/>
      <c r="C39" s="17" t="s">
        <v>89</v>
      </c>
      <c r="D39" s="18">
        <f>'[1]Май 2017'!$C$23</f>
        <v>1.5</v>
      </c>
      <c r="E39" s="111">
        <f t="shared" si="4"/>
        <v>2.67</v>
      </c>
      <c r="F39" s="66">
        <f>'[1]Май 2017'!$G$23</f>
        <v>1692</v>
      </c>
      <c r="G39" s="221"/>
      <c r="H39" s="41" t="s">
        <v>87</v>
      </c>
      <c r="I39" s="38"/>
      <c r="J39" s="32">
        <f>'[1]Май 2017'!$C$250</f>
        <v>300</v>
      </c>
      <c r="K39" s="111">
        <f t="shared" si="2"/>
        <v>483.84</v>
      </c>
      <c r="L39" s="113">
        <f t="shared" si="1"/>
        <v>4838400</v>
      </c>
      <c r="M39" s="19">
        <f>'[1]Май 2017'!$G$250</f>
        <v>1536</v>
      </c>
    </row>
    <row r="40" spans="1:13" s="2" customFormat="1" ht="15.75" thickBot="1">
      <c r="A40" s="167"/>
      <c r="B40" s="178"/>
      <c r="C40" s="17" t="s">
        <v>18</v>
      </c>
      <c r="D40" s="18">
        <f>'[1]Май 2017'!$C$25</f>
        <v>1.91</v>
      </c>
      <c r="E40" s="111">
        <f t="shared" si="4"/>
        <v>3.28</v>
      </c>
      <c r="F40" s="66">
        <f>'[1]Май 2017'!$G$25</f>
        <v>1632</v>
      </c>
      <c r="G40" s="221"/>
      <c r="H40" s="41" t="s">
        <v>6</v>
      </c>
      <c r="I40" s="38"/>
      <c r="J40" s="32">
        <f>'[1]Май 2017'!$C$251</f>
        <v>360</v>
      </c>
      <c r="K40" s="111">
        <f t="shared" si="2"/>
        <v>544.32</v>
      </c>
      <c r="L40" s="113">
        <f t="shared" si="1"/>
        <v>5443200</v>
      </c>
      <c r="M40" s="19">
        <f>'[1]Май 2017'!G251</f>
        <v>1440</v>
      </c>
    </row>
    <row r="41" spans="1:13" s="2" customFormat="1" ht="15.75" thickBot="1">
      <c r="A41" s="167"/>
      <c r="B41" s="178"/>
      <c r="C41" s="17" t="s">
        <v>26</v>
      </c>
      <c r="D41" s="20">
        <f>'[1]Май 2017'!$C$33</f>
        <v>1.85</v>
      </c>
      <c r="E41" s="111">
        <f t="shared" si="4"/>
        <v>3.29</v>
      </c>
      <c r="F41" s="66">
        <f>'[1]Май 2017'!$G$33</f>
        <v>1692</v>
      </c>
      <c r="G41" s="221"/>
      <c r="H41" s="41" t="s">
        <v>24</v>
      </c>
      <c r="I41" s="37"/>
      <c r="J41" s="59">
        <f>'[1]Май 2017'!$C$252</f>
        <v>425</v>
      </c>
      <c r="K41" s="111">
        <f t="shared" si="2"/>
        <v>642.6</v>
      </c>
      <c r="L41" s="113">
        <f t="shared" si="1"/>
        <v>6426000</v>
      </c>
      <c r="M41" s="19">
        <f>'[1]Май 2017'!G252</f>
        <v>1440</v>
      </c>
    </row>
    <row r="42" spans="1:13" s="2" customFormat="1" ht="15.75" thickBot="1">
      <c r="A42" s="167"/>
      <c r="B42" s="178"/>
      <c r="C42" s="17" t="s">
        <v>1</v>
      </c>
      <c r="D42" s="20">
        <f>'[1]Май 2017'!$C$34</f>
        <v>2.37</v>
      </c>
      <c r="E42" s="111">
        <f t="shared" si="4"/>
        <v>4.04</v>
      </c>
      <c r="F42" s="66">
        <f>'[1]Май 2017'!$G$34</f>
        <v>1620</v>
      </c>
      <c r="G42" s="221"/>
      <c r="H42" s="41" t="s">
        <v>52</v>
      </c>
      <c r="I42" s="72"/>
      <c r="J42" s="59">
        <f>'[1]Май 2017'!$C$253</f>
        <v>565</v>
      </c>
      <c r="K42" s="111">
        <f t="shared" si="2"/>
        <v>854.28</v>
      </c>
      <c r="L42" s="113">
        <f t="shared" si="1"/>
        <v>8542800</v>
      </c>
      <c r="M42" s="19">
        <f>'[1]Май 2017'!$G$253</f>
        <v>1440</v>
      </c>
    </row>
    <row r="43" spans="1:13" s="2" customFormat="1" ht="15" customHeight="1" thickBot="1">
      <c r="A43" s="167"/>
      <c r="B43" s="178"/>
      <c r="C43" s="17" t="s">
        <v>105</v>
      </c>
      <c r="D43" s="20">
        <f>'[1]Май 2017'!$C$36</f>
        <v>3.49</v>
      </c>
      <c r="E43" s="111">
        <f t="shared" si="4"/>
        <v>5.83</v>
      </c>
      <c r="F43" s="66">
        <f>'[1]Май 2017'!$G$36</f>
        <v>1590</v>
      </c>
      <c r="G43" s="221"/>
      <c r="H43" s="41" t="s">
        <v>39</v>
      </c>
      <c r="I43" s="37"/>
      <c r="J43" s="32">
        <f>'[1]Май 2017'!$C$254</f>
        <v>710</v>
      </c>
      <c r="K43" s="111">
        <f t="shared" si="2"/>
        <v>1073.52</v>
      </c>
      <c r="L43" s="113">
        <f t="shared" si="1"/>
        <v>10735200</v>
      </c>
      <c r="M43" s="19">
        <f>'[1]Май 2017'!G254</f>
        <v>1440</v>
      </c>
    </row>
    <row r="44" spans="1:13" s="2" customFormat="1" ht="15" customHeight="1" thickBot="1">
      <c r="A44" s="167"/>
      <c r="B44" s="178"/>
      <c r="C44" s="17" t="s">
        <v>35</v>
      </c>
      <c r="D44" s="25">
        <f>'[1]Май 2017'!$C$38</f>
        <v>1.75</v>
      </c>
      <c r="E44" s="111">
        <f t="shared" si="4"/>
        <v>3.11</v>
      </c>
      <c r="F44" s="66">
        <f>'[1]Май 2017'!$G$38</f>
        <v>1692</v>
      </c>
      <c r="G44" s="221"/>
      <c r="H44" s="61" t="s">
        <v>30</v>
      </c>
      <c r="I44" s="62"/>
      <c r="J44" s="30">
        <f>'[1]Май 2017'!$C$256</f>
        <v>990</v>
      </c>
      <c r="K44" s="111">
        <f t="shared" si="2"/>
        <v>1596.68</v>
      </c>
      <c r="L44" s="113">
        <f t="shared" si="1"/>
        <v>15966800</v>
      </c>
      <c r="M44" s="19">
        <f>'[1]Май 2017'!$G$255</f>
        <v>1536</v>
      </c>
    </row>
    <row r="45" spans="1:13" s="2" customFormat="1" ht="15" customHeight="1" thickBot="1">
      <c r="A45" s="167"/>
      <c r="B45" s="178"/>
      <c r="C45" s="17" t="s">
        <v>33</v>
      </c>
      <c r="D45" s="20">
        <f>'[1]Май 2017'!$C$39</f>
        <v>2.24</v>
      </c>
      <c r="E45" s="111">
        <f t="shared" si="4"/>
        <v>3.84</v>
      </c>
      <c r="F45" s="66">
        <f>'[1]Май 2017'!$G$39</f>
        <v>1632</v>
      </c>
      <c r="G45" s="221"/>
      <c r="H45" s="229" t="s">
        <v>49</v>
      </c>
      <c r="I45" s="230"/>
      <c r="J45" s="30">
        <f>'[1]Май 2017'!$C$261</f>
        <v>2260.8</v>
      </c>
      <c r="K45" s="111">
        <f t="shared" si="2"/>
        <v>2563.75</v>
      </c>
      <c r="L45" s="113">
        <f t="shared" si="1"/>
        <v>25637500</v>
      </c>
      <c r="M45" s="44">
        <f>'[1]Май 2017'!G261</f>
        <v>1080</v>
      </c>
    </row>
    <row r="46" spans="1:13" s="2" customFormat="1" ht="15" customHeight="1" thickBot="1">
      <c r="A46" s="167"/>
      <c r="B46" s="178"/>
      <c r="C46" s="17" t="s">
        <v>19</v>
      </c>
      <c r="D46" s="20">
        <f>'[1]Май 2017'!$C$44</f>
        <v>3.03</v>
      </c>
      <c r="E46" s="111">
        <f t="shared" si="4"/>
        <v>5.16</v>
      </c>
      <c r="F46" s="66">
        <f>'[1]Май 2017'!$G$44</f>
        <v>1620</v>
      </c>
      <c r="G46" s="221"/>
      <c r="H46" s="227" t="s">
        <v>51</v>
      </c>
      <c r="I46" s="228"/>
      <c r="J46" s="45"/>
      <c r="K46" s="76"/>
      <c r="L46" s="107"/>
      <c r="M46" s="88"/>
    </row>
    <row r="47" spans="1:13" s="2" customFormat="1" ht="15.75" customHeight="1" thickBot="1">
      <c r="A47" s="167"/>
      <c r="B47" s="178"/>
      <c r="C47" s="17" t="s">
        <v>31</v>
      </c>
      <c r="D47" s="20">
        <f>'[1]Май 2017'!$C$50</f>
        <v>2.42</v>
      </c>
      <c r="E47" s="111">
        <f t="shared" si="4"/>
        <v>4.24</v>
      </c>
      <c r="F47" s="66">
        <f>'[1]Май 2017'!$G$50</f>
        <v>1668</v>
      </c>
      <c r="G47" s="222"/>
      <c r="H47" s="223" t="s">
        <v>125</v>
      </c>
      <c r="I47" s="224"/>
      <c r="J47" s="85" t="e">
        <f>#REF!</f>
        <v>#REF!</v>
      </c>
      <c r="K47" s="118">
        <v>3.6</v>
      </c>
      <c r="L47" s="116">
        <f>K47/10000</f>
        <v>0</v>
      </c>
      <c r="M47" s="23"/>
    </row>
    <row r="48" spans="1:13" s="2" customFormat="1" ht="15.75" thickBot="1">
      <c r="A48" s="167"/>
      <c r="B48" s="178"/>
      <c r="C48" s="17" t="s">
        <v>90</v>
      </c>
      <c r="D48" s="25">
        <f>'[1]Май 2017'!$C$43</f>
        <v>2.3</v>
      </c>
      <c r="E48" s="111">
        <f t="shared" si="4"/>
        <v>4.09</v>
      </c>
      <c r="F48" s="66">
        <f>'[1]Май 2017'!$G$43</f>
        <v>1692</v>
      </c>
      <c r="G48" s="201"/>
      <c r="H48" s="211" t="s">
        <v>58</v>
      </c>
      <c r="I48" s="212"/>
      <c r="J48" s="86" t="s">
        <v>56</v>
      </c>
      <c r="K48" s="118">
        <v>28</v>
      </c>
      <c r="L48" s="116">
        <f>K48/10000</f>
        <v>0</v>
      </c>
      <c r="M48" s="19"/>
    </row>
    <row r="49" spans="1:13" s="2" customFormat="1" ht="15.75" customHeight="1" thickBot="1">
      <c r="A49" s="167"/>
      <c r="B49" s="178"/>
      <c r="C49" s="17" t="s">
        <v>64</v>
      </c>
      <c r="D49" s="25">
        <f>'[1]Май 2017'!$C$51</f>
        <v>3.08</v>
      </c>
      <c r="E49" s="111">
        <f t="shared" si="4"/>
        <v>5.24</v>
      </c>
      <c r="F49" s="66">
        <f>'[1]Май 2017'!$G$51</f>
        <v>1620</v>
      </c>
      <c r="G49" s="202"/>
      <c r="H49" s="223" t="s">
        <v>126</v>
      </c>
      <c r="I49" s="224"/>
      <c r="J49" s="87" t="s">
        <v>68</v>
      </c>
      <c r="K49" s="118">
        <v>6</v>
      </c>
      <c r="L49" s="116">
        <f>K49/10000</f>
        <v>0</v>
      </c>
      <c r="M49" s="19"/>
    </row>
    <row r="50" spans="1:13" s="2" customFormat="1" ht="15.75" thickBot="1">
      <c r="A50" s="167"/>
      <c r="B50" s="178"/>
      <c r="C50" s="17" t="s">
        <v>59</v>
      </c>
      <c r="D50" s="25">
        <f>'[1]Май 2017'!$C$52</f>
        <v>4.48</v>
      </c>
      <c r="E50" s="111">
        <f t="shared" si="4"/>
        <v>7.34</v>
      </c>
      <c r="F50" s="66">
        <f>'[1]Май 2017'!$G$52</f>
        <v>1560</v>
      </c>
      <c r="G50" s="203"/>
      <c r="H50" s="231" t="s">
        <v>127</v>
      </c>
      <c r="I50" s="232"/>
      <c r="J50" s="87" t="s">
        <v>69</v>
      </c>
      <c r="K50" s="118">
        <v>3.6</v>
      </c>
      <c r="L50" s="116">
        <f>K50/10000</f>
        <v>0</v>
      </c>
      <c r="M50" s="44"/>
    </row>
    <row r="51" spans="1:13" s="2" customFormat="1" ht="35.25" customHeight="1" thickBot="1">
      <c r="A51" s="167"/>
      <c r="B51" s="178"/>
      <c r="C51" s="17" t="s">
        <v>106</v>
      </c>
      <c r="D51" s="25">
        <f>'[1]Май 2017'!$C$54</f>
        <v>2.75</v>
      </c>
      <c r="E51" s="111">
        <f t="shared" si="4"/>
        <v>4.89</v>
      </c>
      <c r="F51" s="66">
        <f>'[1]Май 2017'!$G$54</f>
        <v>1692</v>
      </c>
      <c r="G51" s="150" t="s">
        <v>41</v>
      </c>
      <c r="H51" s="233" t="s">
        <v>38</v>
      </c>
      <c r="I51" s="234"/>
      <c r="J51" s="89"/>
      <c r="K51" s="117" t="s">
        <v>34</v>
      </c>
      <c r="L51" s="108"/>
      <c r="M51" s="90" t="s">
        <v>14</v>
      </c>
    </row>
    <row r="52" spans="1:13" s="2" customFormat="1" ht="15.75" customHeight="1" thickBot="1">
      <c r="A52" s="167"/>
      <c r="B52" s="178"/>
      <c r="C52" s="17" t="s">
        <v>32</v>
      </c>
      <c r="D52" s="25">
        <f>'[1]Май 2017'!$C$55</f>
        <v>3.73</v>
      </c>
      <c r="E52" s="111">
        <f t="shared" si="4"/>
        <v>6.35</v>
      </c>
      <c r="F52" s="66">
        <f>'[1]Май 2017'!$G$55</f>
        <v>1620</v>
      </c>
      <c r="G52" s="151"/>
      <c r="H52" s="155" t="s">
        <v>71</v>
      </c>
      <c r="I52" s="156"/>
      <c r="J52" s="64">
        <f>'[1]Май 2017'!$C$210</f>
        <v>0.23</v>
      </c>
      <c r="K52" s="111">
        <f aca="true" t="shared" si="5" ref="K52:K58">CEILING(J52*M52*1.05/1000,0.005)</f>
        <v>0.39</v>
      </c>
      <c r="L52" s="113">
        <f aca="true" t="shared" si="6" ref="L52:L58">K52*10000</f>
        <v>3900</v>
      </c>
      <c r="M52" s="51">
        <f>'[1]Май 2017'!$G$210</f>
        <v>1590</v>
      </c>
    </row>
    <row r="53" spans="1:13" s="2" customFormat="1" ht="15" customHeight="1" thickBot="1">
      <c r="A53" s="167"/>
      <c r="B53" s="178"/>
      <c r="C53" s="17" t="s">
        <v>53</v>
      </c>
      <c r="D53" s="25">
        <f>'[1]Май 2017'!$C$56</f>
        <v>5.25</v>
      </c>
      <c r="E53" s="111">
        <f t="shared" si="4"/>
        <v>8.54</v>
      </c>
      <c r="F53" s="66">
        <f>'[1]Май 2017'!$G$56</f>
        <v>1548</v>
      </c>
      <c r="G53" s="151"/>
      <c r="H53" s="148" t="s">
        <v>70</v>
      </c>
      <c r="I53" s="149"/>
      <c r="J53" s="30">
        <f>'[1]Май 2017'!$C$211</f>
        <v>0.42</v>
      </c>
      <c r="K53" s="111">
        <f t="shared" si="5"/>
        <v>0.68</v>
      </c>
      <c r="L53" s="113">
        <f t="shared" si="6"/>
        <v>6800</v>
      </c>
      <c r="M53" s="19">
        <f>'[1]Май 2017'!$G$211</f>
        <v>1524</v>
      </c>
    </row>
    <row r="54" spans="1:13" s="2" customFormat="1" ht="15" customHeight="1" thickBot="1">
      <c r="A54" s="167"/>
      <c r="B54" s="178"/>
      <c r="C54" s="17" t="s">
        <v>2</v>
      </c>
      <c r="D54" s="20">
        <f>'[1]Май 2017'!$C$58</f>
        <v>3.7</v>
      </c>
      <c r="E54" s="111">
        <f t="shared" si="4"/>
        <v>6.16</v>
      </c>
      <c r="F54" s="66">
        <f>'[1]Май 2017'!$G$58</f>
        <v>1584</v>
      </c>
      <c r="G54" s="151"/>
      <c r="H54" s="148" t="s">
        <v>72</v>
      </c>
      <c r="I54" s="149"/>
      <c r="J54" s="30">
        <f>'[1]Май 2017'!$C$213</f>
        <v>0.63</v>
      </c>
      <c r="K54" s="111">
        <f t="shared" si="5"/>
        <v>0.96</v>
      </c>
      <c r="L54" s="113">
        <f t="shared" si="6"/>
        <v>9600</v>
      </c>
      <c r="M54" s="19">
        <f>'[1]Май 2017'!$G$212</f>
        <v>1440</v>
      </c>
    </row>
    <row r="55" spans="1:13" s="2" customFormat="1" ht="15" customHeight="1" thickBot="1">
      <c r="A55" s="167"/>
      <c r="B55" s="178"/>
      <c r="C55" s="17" t="s">
        <v>128</v>
      </c>
      <c r="D55" s="20">
        <f>'[1]Май 2017'!$C$49</f>
        <v>2.2</v>
      </c>
      <c r="E55" s="111">
        <f t="shared" si="4"/>
        <v>3.68</v>
      </c>
      <c r="F55" s="66">
        <f>'[1]Май 2017'!$G$49</f>
        <v>1590</v>
      </c>
      <c r="G55" s="151"/>
      <c r="H55" s="148" t="s">
        <v>73</v>
      </c>
      <c r="I55" s="149"/>
      <c r="J55" s="30">
        <f>'[1]Май 2017'!$C$214</f>
        <v>0.92</v>
      </c>
      <c r="K55" s="111">
        <f t="shared" si="5"/>
        <v>1.35</v>
      </c>
      <c r="L55" s="113">
        <f t="shared" si="6"/>
        <v>13500</v>
      </c>
      <c r="M55" s="19">
        <f>'[1]Май 2017'!$G$214</f>
        <v>1392</v>
      </c>
    </row>
    <row r="56" spans="1:13" s="2" customFormat="1" ht="15" customHeight="1" thickBot="1">
      <c r="A56" s="167"/>
      <c r="B56" s="178"/>
      <c r="C56" s="17" t="s">
        <v>124</v>
      </c>
      <c r="D56" s="20">
        <f>'[1]Май 2017'!$C$62</f>
        <v>6.42</v>
      </c>
      <c r="E56" s="111">
        <f t="shared" si="4"/>
        <v>10.6</v>
      </c>
      <c r="F56" s="66">
        <f>'[1]Май 2017'!$G$62</f>
        <v>1572</v>
      </c>
      <c r="G56" s="151"/>
      <c r="H56" s="148" t="s">
        <v>74</v>
      </c>
      <c r="I56" s="149"/>
      <c r="J56" s="30">
        <f>'[1]Май 2017'!$C$215</f>
        <v>1.28</v>
      </c>
      <c r="K56" s="111">
        <f t="shared" si="5"/>
        <v>1.88</v>
      </c>
      <c r="L56" s="113">
        <f t="shared" si="6"/>
        <v>18800</v>
      </c>
      <c r="M56" s="19">
        <f>'[1]Май 2017'!G215</f>
        <v>1392</v>
      </c>
    </row>
    <row r="57" spans="1:13" s="2" customFormat="1" ht="15" customHeight="1" thickBot="1">
      <c r="A57" s="167"/>
      <c r="B57" s="178"/>
      <c r="C57" s="17" t="s">
        <v>20</v>
      </c>
      <c r="D57" s="20">
        <f>'[1]Май 2017'!$C$65</f>
        <v>7.29</v>
      </c>
      <c r="E57" s="111">
        <f>CEILING(D57*F57*1.05/1000,0.005)</f>
        <v>12.04</v>
      </c>
      <c r="F57" s="66">
        <f>'[1]Май 2017'!$G$65</f>
        <v>1572</v>
      </c>
      <c r="G57" s="151"/>
      <c r="H57" s="148" t="s">
        <v>75</v>
      </c>
      <c r="I57" s="149"/>
      <c r="J57" s="30">
        <f>'[1]Май 2017'!$C$216</f>
        <v>1.63</v>
      </c>
      <c r="K57" s="111">
        <f t="shared" si="5"/>
        <v>2.39</v>
      </c>
      <c r="L57" s="113">
        <f t="shared" si="6"/>
        <v>23900</v>
      </c>
      <c r="M57" s="19">
        <f>'[1]Май 2017'!G216</f>
        <v>1392</v>
      </c>
    </row>
    <row r="58" spans="1:13" s="2" customFormat="1" ht="15" customHeight="1" thickBot="1">
      <c r="A58" s="167"/>
      <c r="B58" s="178"/>
      <c r="C58" s="12" t="s">
        <v>21</v>
      </c>
      <c r="D58" s="16">
        <f>'[1]Май 2017'!$C$70</f>
        <v>9.09</v>
      </c>
      <c r="E58" s="111">
        <f>CEILING(D58*F58*1.05/1000,0.005)</f>
        <v>15.01</v>
      </c>
      <c r="F58" s="67">
        <f>'[1]Май 2017'!$G$70</f>
        <v>1572</v>
      </c>
      <c r="G58" s="152"/>
      <c r="H58" s="146" t="s">
        <v>76</v>
      </c>
      <c r="I58" s="147"/>
      <c r="J58" s="43">
        <f>'[1]Май 2017'!$C$217</f>
        <v>2</v>
      </c>
      <c r="K58" s="111">
        <f t="shared" si="5"/>
        <v>3.09</v>
      </c>
      <c r="L58" s="113">
        <f t="shared" si="6"/>
        <v>30900</v>
      </c>
      <c r="M58" s="19">
        <f>'[1]Май 2017'!G217</f>
        <v>1470</v>
      </c>
    </row>
    <row r="59" spans="1:13" s="2" customFormat="1" ht="22.5" customHeight="1" thickBot="1">
      <c r="A59" s="167"/>
      <c r="B59" s="178"/>
      <c r="C59" s="13" t="s">
        <v>129</v>
      </c>
      <c r="D59" s="15">
        <f>'[1]Май 2017'!$C$69</f>
        <v>11.84</v>
      </c>
      <c r="E59" s="111">
        <f>CEILING(D59*F59*1.05/1000,0.005)</f>
        <v>19.77</v>
      </c>
      <c r="F59" s="69">
        <f>'[1]Май 2017'!$G$71</f>
        <v>1590</v>
      </c>
      <c r="G59" s="153" t="s">
        <v>103</v>
      </c>
      <c r="H59" s="154"/>
      <c r="I59" s="154"/>
      <c r="J59" s="102"/>
      <c r="K59" s="6" t="s">
        <v>99</v>
      </c>
      <c r="L59" s="103"/>
      <c r="M59" s="75"/>
    </row>
    <row r="60" spans="1:13" s="2" customFormat="1" ht="16.5" customHeight="1" thickBot="1">
      <c r="A60" s="167"/>
      <c r="B60" s="178"/>
      <c r="C60" s="12" t="s">
        <v>122</v>
      </c>
      <c r="D60" s="14">
        <f>'[1]Май 2017'!$C$75</f>
        <v>11.74</v>
      </c>
      <c r="E60" s="111">
        <f>CEILING(D60*F60*1.05/1000,0.005)</f>
        <v>19.6</v>
      </c>
      <c r="F60" s="69">
        <f>'[1]Май 2017'!$G$75</f>
        <v>1590</v>
      </c>
      <c r="G60" s="100"/>
      <c r="H60" s="144" t="s">
        <v>101</v>
      </c>
      <c r="I60" s="145"/>
      <c r="J60" s="104"/>
      <c r="K60" s="128">
        <v>9.17</v>
      </c>
      <c r="L60" s="109">
        <f>K60/10000</f>
        <v>0</v>
      </c>
      <c r="M60" s="75"/>
    </row>
    <row r="61" spans="2:13" s="2" customFormat="1" ht="15" customHeight="1" thickBot="1">
      <c r="B61" s="178"/>
      <c r="C61" s="12" t="s">
        <v>88</v>
      </c>
      <c r="D61" s="16">
        <f>'[1]Май 2017'!$C$85</f>
        <v>20.88</v>
      </c>
      <c r="E61" s="111">
        <f t="shared" si="4"/>
        <v>26.31</v>
      </c>
      <c r="F61" s="69">
        <f>'[1]Май 2017'!$G$85</f>
        <v>1200</v>
      </c>
      <c r="G61" s="100"/>
      <c r="H61" s="144" t="s">
        <v>100</v>
      </c>
      <c r="I61" s="145"/>
      <c r="J61" s="104"/>
      <c r="K61" s="128">
        <v>10.45</v>
      </c>
      <c r="L61" s="109">
        <f>K61/10000</f>
        <v>0</v>
      </c>
      <c r="M61" s="78"/>
    </row>
    <row r="62" spans="2:13" s="2" customFormat="1" ht="15.75" customHeight="1" thickBot="1">
      <c r="B62" s="178"/>
      <c r="C62" s="12" t="s">
        <v>54</v>
      </c>
      <c r="D62" s="14">
        <f>'[1]Май 2017'!$C$87</f>
        <v>30</v>
      </c>
      <c r="E62" s="111">
        <f t="shared" si="4"/>
        <v>44.1</v>
      </c>
      <c r="F62" s="70">
        <f>'[1]Май 2017'!$G$87</f>
        <v>1400</v>
      </c>
      <c r="G62" s="101"/>
      <c r="H62" s="144" t="s">
        <v>102</v>
      </c>
      <c r="I62" s="145"/>
      <c r="J62" s="94"/>
      <c r="K62" s="128">
        <v>12.1</v>
      </c>
      <c r="L62" s="109">
        <f>K62/10000</f>
        <v>0</v>
      </c>
      <c r="M62" s="95"/>
    </row>
    <row r="63" spans="2:13" s="2" customFormat="1" ht="15.75" customHeight="1" thickBot="1">
      <c r="B63" s="178"/>
      <c r="C63" s="26" t="s">
        <v>27</v>
      </c>
      <c r="D63" s="16">
        <f>'[1]Май 2017'!$C$99</f>
        <v>42.34</v>
      </c>
      <c r="E63" s="111">
        <f t="shared" si="4"/>
        <v>53.35</v>
      </c>
      <c r="F63" s="69">
        <f>'[1]Май 2017'!$G$99</f>
        <v>1200</v>
      </c>
      <c r="G63" s="175" t="s">
        <v>84</v>
      </c>
      <c r="H63" s="176"/>
      <c r="I63" s="176"/>
      <c r="J63" s="176"/>
      <c r="K63" s="176"/>
      <c r="L63" s="176"/>
      <c r="M63" s="79"/>
    </row>
    <row r="64" spans="2:13" s="2" customFormat="1" ht="15.75" customHeight="1" thickBot="1">
      <c r="B64" s="179"/>
      <c r="C64" s="13" t="s">
        <v>44</v>
      </c>
      <c r="D64" s="60">
        <f>'[1]Май 2017'!$C$100</f>
        <v>36.01</v>
      </c>
      <c r="E64" s="111">
        <f t="shared" si="4"/>
        <v>52.94</v>
      </c>
      <c r="F64" s="69">
        <f>'[1]Май 2017'!$G$100</f>
        <v>1400</v>
      </c>
      <c r="G64" s="97"/>
      <c r="H64" s="142" t="s">
        <v>98</v>
      </c>
      <c r="I64" s="143"/>
      <c r="J64" s="98"/>
      <c r="K64" s="124">
        <v>5</v>
      </c>
      <c r="L64" s="119">
        <f>K64/10000</f>
        <v>0</v>
      </c>
      <c r="M64" s="79"/>
    </row>
    <row r="65" spans="2:13" ht="15.75" customHeight="1" thickBot="1">
      <c r="B65" s="177" t="s">
        <v>9</v>
      </c>
      <c r="C65" s="22" t="s">
        <v>23</v>
      </c>
      <c r="D65" s="34">
        <f>'[1]Май 2017'!$C$153</f>
        <v>1.59</v>
      </c>
      <c r="E65" s="111">
        <f t="shared" si="4"/>
        <v>2.61</v>
      </c>
      <c r="F65" s="68">
        <f>'[1]Май 2017'!$G$153</f>
        <v>1560</v>
      </c>
      <c r="G65" s="99"/>
      <c r="H65" s="163" t="s">
        <v>42</v>
      </c>
      <c r="I65" s="164"/>
      <c r="J65" s="48"/>
      <c r="K65" s="125">
        <v>4</v>
      </c>
      <c r="L65" s="120">
        <f>K65/10000</f>
        <v>0</v>
      </c>
      <c r="M65" s="80"/>
    </row>
    <row r="66" spans="2:13" ht="16.5" customHeight="1" thickBot="1">
      <c r="B66" s="178"/>
      <c r="C66" s="12" t="s">
        <v>40</v>
      </c>
      <c r="D66" s="35">
        <f>'[1]Май 2017'!$C$154</f>
        <v>2.04</v>
      </c>
      <c r="E66" s="111">
        <f t="shared" si="4"/>
        <v>3.22</v>
      </c>
      <c r="F66" s="68">
        <f>'[1]Май 2017'!$G$154</f>
        <v>1500</v>
      </c>
      <c r="G66" s="53"/>
      <c r="H66" s="165" t="s">
        <v>43</v>
      </c>
      <c r="I66" s="166"/>
      <c r="J66" s="49"/>
      <c r="K66" s="126">
        <v>5</v>
      </c>
      <c r="L66" s="121">
        <f>K66/10000</f>
        <v>0</v>
      </c>
      <c r="M66" s="96"/>
    </row>
    <row r="67" spans="2:13" ht="15.75" customHeight="1" thickBot="1">
      <c r="B67" s="178"/>
      <c r="C67" s="13" t="s">
        <v>148</v>
      </c>
      <c r="D67" s="35">
        <f>'[1]Май 2017'!$C$155</f>
        <v>2.18</v>
      </c>
      <c r="E67" s="111">
        <f t="shared" si="4"/>
        <v>3.44</v>
      </c>
      <c r="F67" s="68">
        <f>'[1]Май 2017'!$G$155</f>
        <v>1500</v>
      </c>
      <c r="G67" s="139" t="s">
        <v>92</v>
      </c>
      <c r="H67" s="137" t="s">
        <v>93</v>
      </c>
      <c r="I67" s="138"/>
      <c r="J67" s="54">
        <v>0.15</v>
      </c>
      <c r="K67" s="127">
        <v>0.15</v>
      </c>
      <c r="L67" s="122">
        <f>K67*10000</f>
        <v>1500</v>
      </c>
      <c r="M67" s="115"/>
    </row>
    <row r="68" spans="2:13" ht="16.5" customHeight="1" thickBot="1">
      <c r="B68" s="178"/>
      <c r="C68" s="13" t="s">
        <v>60</v>
      </c>
      <c r="D68" s="35">
        <f>'[1]Май 2017'!$C$156</f>
        <v>2.5</v>
      </c>
      <c r="E68" s="111">
        <f t="shared" si="4"/>
        <v>3.9</v>
      </c>
      <c r="F68" s="68">
        <f>'[1]Май 2017'!$G$157</f>
        <v>1482</v>
      </c>
      <c r="G68" s="140"/>
      <c r="H68" s="157" t="s">
        <v>94</v>
      </c>
      <c r="I68" s="158"/>
      <c r="J68" s="55">
        <v>0.15</v>
      </c>
      <c r="K68" s="127">
        <v>0.15</v>
      </c>
      <c r="L68" s="122">
        <f aca="true" t="shared" si="7" ref="L68:L75">K68*10000</f>
        <v>1500</v>
      </c>
      <c r="M68" s="77"/>
    </row>
    <row r="69" spans="2:13" ht="15.75" customHeight="1" thickBot="1">
      <c r="B69" s="178"/>
      <c r="C69" s="12" t="s">
        <v>108</v>
      </c>
      <c r="D69" s="35">
        <f>'[1]Май 2017'!$C$159</f>
        <v>3.93</v>
      </c>
      <c r="E69" s="111">
        <f t="shared" si="4"/>
        <v>6.12</v>
      </c>
      <c r="F69" s="68">
        <f>'[1]Май 2017'!$G$159</f>
        <v>1482</v>
      </c>
      <c r="G69" s="140"/>
      <c r="H69" s="157" t="s">
        <v>119</v>
      </c>
      <c r="I69" s="158"/>
      <c r="J69" s="55">
        <v>0.3</v>
      </c>
      <c r="K69" s="127">
        <v>0.3</v>
      </c>
      <c r="L69" s="122">
        <f t="shared" si="7"/>
        <v>3000</v>
      </c>
      <c r="M69" s="75"/>
    </row>
    <row r="70" spans="2:13" ht="15.75" thickBot="1">
      <c r="B70" s="178"/>
      <c r="C70" s="12" t="s">
        <v>61</v>
      </c>
      <c r="D70" s="35">
        <f>'[1]Май 2017'!$C$162</f>
        <v>4.81</v>
      </c>
      <c r="E70" s="111">
        <f t="shared" si="4"/>
        <v>7.49</v>
      </c>
      <c r="F70" s="68">
        <f>'[1]Май 2017'!$G$162</f>
        <v>1482</v>
      </c>
      <c r="G70" s="140"/>
      <c r="H70" s="157" t="s">
        <v>118</v>
      </c>
      <c r="I70" s="158"/>
      <c r="J70" s="55">
        <v>0.3</v>
      </c>
      <c r="K70" s="127">
        <v>0.35</v>
      </c>
      <c r="L70" s="122">
        <f t="shared" si="7"/>
        <v>3500</v>
      </c>
      <c r="M70" s="75"/>
    </row>
    <row r="71" spans="2:13" ht="16.5" customHeight="1" thickBot="1">
      <c r="B71" s="178"/>
      <c r="C71" s="12" t="s">
        <v>65</v>
      </c>
      <c r="D71" s="35">
        <f>'[1]Май 2017'!$C$161</f>
        <v>5.83</v>
      </c>
      <c r="E71" s="111">
        <f t="shared" si="4"/>
        <v>9.08</v>
      </c>
      <c r="F71" s="68">
        <f>'[1]Май 2017'!$G$161</f>
        <v>1482</v>
      </c>
      <c r="G71" s="140"/>
      <c r="H71" s="161" t="s">
        <v>95</v>
      </c>
      <c r="I71" s="162"/>
      <c r="J71" s="55">
        <v>0.4</v>
      </c>
      <c r="K71" s="127">
        <v>0.4</v>
      </c>
      <c r="L71" s="122">
        <f t="shared" si="7"/>
        <v>4000</v>
      </c>
      <c r="M71" s="75"/>
    </row>
    <row r="72" spans="2:13" ht="15.75" customHeight="1" thickBot="1">
      <c r="B72" s="178"/>
      <c r="C72" s="12" t="s">
        <v>66</v>
      </c>
      <c r="D72" s="35">
        <f>'[1]Май 2017'!$C$164</f>
        <v>5.86</v>
      </c>
      <c r="E72" s="111">
        <f t="shared" si="4"/>
        <v>9.12</v>
      </c>
      <c r="F72" s="71">
        <f>'[1]Май 2017'!$G$164</f>
        <v>1482</v>
      </c>
      <c r="G72" s="140"/>
      <c r="H72" s="157" t="s">
        <v>96</v>
      </c>
      <c r="I72" s="158"/>
      <c r="J72" s="55">
        <v>0.6</v>
      </c>
      <c r="K72" s="127">
        <v>0.6</v>
      </c>
      <c r="L72" s="122">
        <f t="shared" si="7"/>
        <v>6000</v>
      </c>
      <c r="M72" s="75"/>
    </row>
    <row r="73" spans="2:13" ht="16.5" customHeight="1" thickBot="1">
      <c r="B73" s="178"/>
      <c r="C73" s="12" t="s">
        <v>86</v>
      </c>
      <c r="D73" s="35">
        <f>'[1]Май 2017'!$C$166</f>
        <v>6.92</v>
      </c>
      <c r="E73" s="111">
        <f t="shared" si="4"/>
        <v>10.77</v>
      </c>
      <c r="F73" s="71">
        <f>'[1]Май 2017'!$G$166</f>
        <v>1482</v>
      </c>
      <c r="G73" s="140"/>
      <c r="H73" s="157" t="s">
        <v>97</v>
      </c>
      <c r="I73" s="158"/>
      <c r="J73" s="55">
        <v>0.6</v>
      </c>
      <c r="K73" s="127">
        <v>0.6</v>
      </c>
      <c r="L73" s="122">
        <f t="shared" si="7"/>
        <v>6000</v>
      </c>
      <c r="M73" s="75"/>
    </row>
    <row r="74" spans="2:13" ht="18" customHeight="1" thickBot="1">
      <c r="B74" s="178"/>
      <c r="C74" s="12" t="s">
        <v>130</v>
      </c>
      <c r="D74" s="35">
        <f>'[1]Май 2017'!$C$168</f>
        <v>9.65</v>
      </c>
      <c r="E74" s="111">
        <f t="shared" si="4"/>
        <v>13.74</v>
      </c>
      <c r="F74" s="68">
        <f>'[1]Май 2017'!$G$168</f>
        <v>1356</v>
      </c>
      <c r="G74" s="140"/>
      <c r="H74" s="157" t="s">
        <v>117</v>
      </c>
      <c r="I74" s="158"/>
      <c r="J74" s="55">
        <v>1</v>
      </c>
      <c r="K74" s="127">
        <v>0.8</v>
      </c>
      <c r="L74" s="122">
        <f t="shared" si="7"/>
        <v>8000</v>
      </c>
      <c r="M74" s="75"/>
    </row>
    <row r="75" spans="2:13" ht="15.75" thickBot="1">
      <c r="B75" s="178"/>
      <c r="C75" s="81" t="s">
        <v>123</v>
      </c>
      <c r="D75" s="35">
        <f>'[1]Май 2017'!$C$170</f>
        <v>10.83</v>
      </c>
      <c r="E75" s="111">
        <f t="shared" si="4"/>
        <v>16.86</v>
      </c>
      <c r="F75" s="71">
        <f>'[1]Май 2017'!$G$171</f>
        <v>1482</v>
      </c>
      <c r="G75" s="140"/>
      <c r="H75" s="159" t="s">
        <v>109</v>
      </c>
      <c r="I75" s="160"/>
      <c r="J75" s="56">
        <v>1.1</v>
      </c>
      <c r="K75" s="128">
        <v>1.1</v>
      </c>
      <c r="L75" s="123">
        <f t="shared" si="7"/>
        <v>11000</v>
      </c>
      <c r="M75" s="75"/>
    </row>
    <row r="76" spans="2:13" ht="15" customHeight="1" thickBot="1">
      <c r="B76" s="179"/>
      <c r="C76" s="22" t="s">
        <v>120</v>
      </c>
      <c r="D76" s="82">
        <f>'[1]Май 2017'!$C$152</f>
        <v>1.16</v>
      </c>
      <c r="E76" s="111">
        <f t="shared" si="4"/>
        <v>1.91</v>
      </c>
      <c r="F76" s="114">
        <f>'[1]Май 2017'!$G$152</f>
        <v>1560</v>
      </c>
      <c r="G76" s="141"/>
      <c r="H76" s="159" t="s">
        <v>113</v>
      </c>
      <c r="I76" s="160"/>
      <c r="J76" s="56">
        <v>1.3</v>
      </c>
      <c r="K76" s="128">
        <v>1.5</v>
      </c>
      <c r="L76" s="123">
        <f>K76*10000</f>
        <v>15000</v>
      </c>
      <c r="M76" s="78"/>
    </row>
    <row r="77" spans="3:13" s="1" customFormat="1" ht="14.25" customHeight="1" hidden="1">
      <c r="C77" s="27"/>
      <c r="D77" s="33"/>
      <c r="E77" s="27"/>
      <c r="F77" s="27"/>
      <c r="G77" s="53"/>
      <c r="H77"/>
      <c r="I77"/>
      <c r="J77"/>
      <c r="K77"/>
      <c r="L77"/>
      <c r="M77" s="52"/>
    </row>
    <row r="78" s="9" customFormat="1" ht="19.5" customHeight="1"/>
    <row r="79" spans="2:13" s="9" customFormat="1" ht="3.75" customHeight="1" hidden="1">
      <c r="B79"/>
      <c r="C79"/>
      <c r="D79"/>
      <c r="E79"/>
      <c r="F79"/>
      <c r="G79"/>
      <c r="H79"/>
      <c r="I79"/>
      <c r="J79"/>
      <c r="K79"/>
      <c r="L79"/>
      <c r="M79"/>
    </row>
    <row r="80" spans="2:13" s="9" customFormat="1" ht="18" customHeight="1" hidden="1">
      <c r="B80"/>
      <c r="C80"/>
      <c r="D80"/>
      <c r="E80"/>
      <c r="F80"/>
      <c r="G80"/>
      <c r="H80"/>
      <c r="I80"/>
      <c r="J80"/>
      <c r="K80"/>
      <c r="L80"/>
      <c r="M80"/>
    </row>
    <row r="81" spans="2:5" ht="16.5" customHeight="1" hidden="1">
      <c r="B81" s="39"/>
      <c r="E81" s="39"/>
    </row>
    <row r="82" ht="37.5" customHeight="1" hidden="1"/>
    <row r="83" ht="27.75" customHeight="1" hidden="1"/>
    <row r="84" ht="18" customHeight="1"/>
    <row r="86" ht="12.75" hidden="1"/>
  </sheetData>
  <sheetProtection/>
  <mergeCells count="75">
    <mergeCell ref="H62:I62"/>
    <mergeCell ref="H21:I21"/>
    <mergeCell ref="H22:I22"/>
    <mergeCell ref="H46:I46"/>
    <mergeCell ref="H23:I23"/>
    <mergeCell ref="H26:I26"/>
    <mergeCell ref="H45:I45"/>
    <mergeCell ref="H50:I50"/>
    <mergeCell ref="H49:I49"/>
    <mergeCell ref="H51:I51"/>
    <mergeCell ref="H55:I55"/>
    <mergeCell ref="H47:I47"/>
    <mergeCell ref="H27:I27"/>
    <mergeCell ref="H31:I31"/>
    <mergeCell ref="H53:I53"/>
    <mergeCell ref="H30:I30"/>
    <mergeCell ref="H28:I28"/>
    <mergeCell ref="H54:I54"/>
    <mergeCell ref="D1:M2"/>
    <mergeCell ref="D3:M3"/>
    <mergeCell ref="D4:M4"/>
    <mergeCell ref="D5:M5"/>
    <mergeCell ref="G20:G31"/>
    <mergeCell ref="G32:G47"/>
    <mergeCell ref="H25:I25"/>
    <mergeCell ref="G48:G50"/>
    <mergeCell ref="H10:I10"/>
    <mergeCell ref="H17:I17"/>
    <mergeCell ref="H18:I18"/>
    <mergeCell ref="H20:I20"/>
    <mergeCell ref="H13:I13"/>
    <mergeCell ref="H14:I14"/>
    <mergeCell ref="H19:I19"/>
    <mergeCell ref="H24:I24"/>
    <mergeCell ref="H48:I48"/>
    <mergeCell ref="B11:B29"/>
    <mergeCell ref="G11:G19"/>
    <mergeCell ref="H11:I11"/>
    <mergeCell ref="D6:M6"/>
    <mergeCell ref="D7:M7"/>
    <mergeCell ref="B8:C9"/>
    <mergeCell ref="H12:I12"/>
    <mergeCell ref="H15:I15"/>
    <mergeCell ref="E8:K8"/>
    <mergeCell ref="A28:A60"/>
    <mergeCell ref="H33:I33"/>
    <mergeCell ref="H16:I16"/>
    <mergeCell ref="H32:I32"/>
    <mergeCell ref="H29:I29"/>
    <mergeCell ref="H73:I73"/>
    <mergeCell ref="G63:L63"/>
    <mergeCell ref="B65:B76"/>
    <mergeCell ref="B30:B64"/>
    <mergeCell ref="H60:I60"/>
    <mergeCell ref="H70:I70"/>
    <mergeCell ref="H57:I57"/>
    <mergeCell ref="H74:I74"/>
    <mergeCell ref="H75:I75"/>
    <mergeCell ref="H76:I76"/>
    <mergeCell ref="H71:I71"/>
    <mergeCell ref="H65:I65"/>
    <mergeCell ref="H72:I72"/>
    <mergeCell ref="H68:I68"/>
    <mergeCell ref="H69:I69"/>
    <mergeCell ref="H66:I66"/>
    <mergeCell ref="N11:N31"/>
    <mergeCell ref="H67:I67"/>
    <mergeCell ref="G67:G76"/>
    <mergeCell ref="H64:I64"/>
    <mergeCell ref="H61:I61"/>
    <mergeCell ref="H58:I58"/>
    <mergeCell ref="H56:I56"/>
    <mergeCell ref="G51:G58"/>
    <mergeCell ref="G59:I59"/>
    <mergeCell ref="H52:I52"/>
  </mergeCells>
  <printOptions/>
  <pageMargins left="0.65" right="0.3937007874015748" top="0.2362204724409449" bottom="0.1968503937007874" header="0" footer="0"/>
  <pageSetup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mtpz</dc:creator>
  <cp:keywords/>
  <dc:description/>
  <cp:lastModifiedBy>Ruslan</cp:lastModifiedBy>
  <cp:lastPrinted>2017-05-31T10:02:50Z</cp:lastPrinted>
  <dcterms:created xsi:type="dcterms:W3CDTF">2003-04-04T13:44:09Z</dcterms:created>
  <dcterms:modified xsi:type="dcterms:W3CDTF">2017-06-02T17:25:50Z</dcterms:modified>
  <cp:category/>
  <cp:version/>
  <cp:contentType/>
  <cp:contentStatus/>
</cp:coreProperties>
</file>