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ВСЁ ПО СИМПЛЕ\Наши прайсы от 04.10.17\"/>
    </mc:Choice>
  </mc:AlternateContent>
  <bookViews>
    <workbookView xWindow="240" yWindow="75" windowWidth="20055" windowHeight="7935"/>
  </bookViews>
  <sheets>
    <sheet name="прайс ОЗМФ в новых рублях" sheetId="2" r:id="rId1"/>
    <sheet name="основания в новых рублях" sheetId="4" r:id="rId2"/>
    <sheet name="опоры для мягкой мебели" sheetId="5" r:id="rId3"/>
  </sheets>
  <calcPr calcId="162913" refMode="R1C1"/>
</workbook>
</file>

<file path=xl/calcChain.xml><?xml version="1.0" encoding="utf-8"?>
<calcChain xmlns="http://schemas.openxmlformats.org/spreadsheetml/2006/main">
  <c r="F13" i="2" l="1"/>
  <c r="F4" i="2" s="1"/>
  <c r="L246" i="2"/>
  <c r="F6" i="2" l="1"/>
  <c r="F14" i="2" s="1"/>
  <c r="F7" i="2" s="1"/>
  <c r="M246" i="2"/>
  <c r="L6" i="2"/>
  <c r="L13" i="2" l="1"/>
  <c r="F15" i="2"/>
  <c r="M6" i="2"/>
  <c r="L14" i="2" l="1"/>
  <c r="F16" i="2"/>
  <c r="M13" i="2"/>
  <c r="L15" i="2" l="1"/>
  <c r="F17" i="2"/>
  <c r="M14" i="2"/>
  <c r="L16" i="2" l="1"/>
  <c r="F18" i="2"/>
  <c r="M15" i="2"/>
  <c r="L17" i="2" l="1"/>
  <c r="F19" i="2"/>
  <c r="M16" i="2"/>
  <c r="L18" i="2" l="1"/>
  <c r="F20" i="2"/>
  <c r="M17" i="2"/>
  <c r="L19" i="2" l="1"/>
  <c r="F21" i="2"/>
  <c r="M18" i="2"/>
  <c r="L20" i="2" l="1"/>
  <c r="F22" i="2"/>
  <c r="M19" i="2"/>
  <c r="L21" i="2" l="1"/>
  <c r="F23" i="2"/>
  <c r="F24" i="2" s="1"/>
  <c r="M20" i="2"/>
  <c r="H24" i="2" l="1"/>
  <c r="L24" i="2"/>
  <c r="L22" i="2"/>
  <c r="M21" i="2"/>
  <c r="J24" i="2" l="1"/>
  <c r="K24" i="2" s="1"/>
  <c r="M24" i="2"/>
  <c r="L23" i="2"/>
  <c r="H23" i="2"/>
  <c r="F25" i="2"/>
  <c r="M22" i="2"/>
  <c r="F26" i="2" l="1"/>
  <c r="M23" i="2"/>
  <c r="J23" i="2"/>
  <c r="K23" i="2" s="1"/>
  <c r="L25" i="2" l="1"/>
  <c r="F27" i="2"/>
  <c r="L26" i="2" l="1"/>
  <c r="F28" i="2"/>
  <c r="M25" i="2"/>
  <c r="L27" i="2" l="1"/>
  <c r="F29" i="2"/>
  <c r="M26" i="2"/>
  <c r="L28" i="2" l="1"/>
  <c r="H28" i="2"/>
  <c r="F30" i="2"/>
  <c r="M27" i="2"/>
  <c r="L29" i="2" l="1"/>
  <c r="F31" i="2"/>
  <c r="M28" i="2"/>
  <c r="J28" i="2"/>
  <c r="K28" i="2" s="1"/>
  <c r="L30" i="2" l="1"/>
  <c r="F32" i="2"/>
  <c r="M29" i="2"/>
  <c r="L31" i="2" l="1"/>
  <c r="F33" i="2"/>
  <c r="M30" i="2"/>
  <c r="L32" i="2" l="1"/>
  <c r="F34" i="2"/>
  <c r="M31" i="2"/>
  <c r="L33" i="2" l="1"/>
  <c r="F35" i="2"/>
  <c r="M32" i="2"/>
  <c r="L34" i="2" l="1"/>
  <c r="F36" i="2"/>
  <c r="F37" i="2" s="1"/>
  <c r="M33" i="2"/>
  <c r="L37" i="2" l="1"/>
  <c r="L35" i="2"/>
  <c r="M34" i="2"/>
  <c r="M37" i="2" l="1"/>
  <c r="L36" i="2"/>
  <c r="F38" i="2"/>
  <c r="M35" i="2"/>
  <c r="F39" i="2" l="1"/>
  <c r="M36" i="2"/>
  <c r="L38" i="2" l="1"/>
  <c r="F40" i="2"/>
  <c r="L39" i="2" l="1"/>
  <c r="F41" i="2"/>
  <c r="M38" i="2"/>
  <c r="L40" i="2" l="1"/>
  <c r="F8" i="2"/>
  <c r="M39" i="2"/>
  <c r="L41" i="2" l="1"/>
  <c r="F42" i="2"/>
  <c r="M40" i="2"/>
  <c r="F43" i="2" l="1"/>
  <c r="M41" i="2"/>
  <c r="L42" i="2" l="1"/>
  <c r="F44" i="2"/>
  <c r="L43" i="2" l="1"/>
  <c r="F45" i="2"/>
  <c r="M42" i="2"/>
  <c r="L44" i="2" l="1"/>
  <c r="H44" i="2"/>
  <c r="F46" i="2"/>
  <c r="M43" i="2"/>
  <c r="L45" i="2" l="1"/>
  <c r="H45" i="2"/>
  <c r="F47" i="2"/>
  <c r="M44" i="2"/>
  <c r="J44" i="2"/>
  <c r="K44" i="2" s="1"/>
  <c r="L46" i="2" l="1"/>
  <c r="F48" i="2"/>
  <c r="M45" i="2"/>
  <c r="J45" i="2"/>
  <c r="K45" i="2" s="1"/>
  <c r="L47" i="2" l="1"/>
  <c r="H47" i="2"/>
  <c r="F49" i="2"/>
  <c r="M46" i="2"/>
  <c r="L48" i="2" l="1"/>
  <c r="F50" i="2"/>
  <c r="M47" i="2"/>
  <c r="J47" i="2"/>
  <c r="K47" i="2" s="1"/>
  <c r="L49" i="2" l="1"/>
  <c r="F51" i="2"/>
  <c r="M48" i="2"/>
  <c r="L50" i="2" l="1"/>
  <c r="F52" i="2"/>
  <c r="M49" i="2"/>
  <c r="L51" i="2" l="1"/>
  <c r="F53" i="2"/>
  <c r="M50" i="2"/>
  <c r="L52" i="2" l="1"/>
  <c r="F54" i="2"/>
  <c r="M51" i="2"/>
  <c r="L53" i="2" l="1"/>
  <c r="F55" i="2"/>
  <c r="M52" i="2"/>
  <c r="L54" i="2" l="1"/>
  <c r="F56" i="2"/>
  <c r="M53" i="2"/>
  <c r="L55" i="2" l="1"/>
  <c r="F57" i="2"/>
  <c r="M54" i="2"/>
  <c r="L56" i="2" l="1"/>
  <c r="H56" i="2"/>
  <c r="F58" i="2"/>
  <c r="M55" i="2"/>
  <c r="L57" i="2" l="1"/>
  <c r="H57" i="2"/>
  <c r="F59" i="2"/>
  <c r="M56" i="2"/>
  <c r="J56" i="2"/>
  <c r="K56" i="2" s="1"/>
  <c r="L58" i="2" l="1"/>
  <c r="H58" i="2"/>
  <c r="F60" i="2"/>
  <c r="M57" i="2"/>
  <c r="J57" i="2"/>
  <c r="K57" i="2" s="1"/>
  <c r="L59" i="2" l="1"/>
  <c r="F61" i="2"/>
  <c r="M58" i="2"/>
  <c r="J58" i="2"/>
  <c r="K58" i="2" s="1"/>
  <c r="L60" i="2" l="1"/>
  <c r="F62" i="2"/>
  <c r="M59" i="2"/>
  <c r="L61" i="2" l="1"/>
  <c r="F63" i="2"/>
  <c r="F64" i="2" s="1"/>
  <c r="M60" i="2"/>
  <c r="H64" i="2" l="1"/>
  <c r="L64" i="2"/>
  <c r="L62" i="2"/>
  <c r="M61" i="2"/>
  <c r="J64" i="2" l="1"/>
  <c r="K64" i="2" s="1"/>
  <c r="M64" i="2"/>
  <c r="L63" i="2"/>
  <c r="F65" i="2"/>
  <c r="M62" i="2"/>
  <c r="F66" i="2" l="1"/>
  <c r="M63" i="2"/>
  <c r="L65" i="2" l="1"/>
  <c r="F67" i="2"/>
  <c r="L66" i="2" l="1"/>
  <c r="F68" i="2"/>
  <c r="M65" i="2"/>
  <c r="L67" i="2" l="1"/>
  <c r="F69" i="2"/>
  <c r="M66" i="2"/>
  <c r="L68" i="2" l="1"/>
  <c r="F70" i="2"/>
  <c r="M67" i="2"/>
  <c r="L69" i="2" l="1"/>
  <c r="F71" i="2"/>
  <c r="M68" i="2"/>
  <c r="L70" i="2" l="1"/>
  <c r="H70" i="2"/>
  <c r="F72" i="2"/>
  <c r="M69" i="2"/>
  <c r="L71" i="2" l="1"/>
  <c r="F73" i="2"/>
  <c r="M70" i="2"/>
  <c r="J70" i="2"/>
  <c r="K70" i="2" s="1"/>
  <c r="L72" i="2" l="1"/>
  <c r="F74" i="2"/>
  <c r="M71" i="2"/>
  <c r="L73" i="2" l="1"/>
  <c r="F75" i="2"/>
  <c r="M72" i="2"/>
  <c r="L74" i="2" l="1"/>
  <c r="F76" i="2"/>
  <c r="M73" i="2"/>
  <c r="L75" i="2" l="1"/>
  <c r="F77" i="2"/>
  <c r="M74" i="2"/>
  <c r="L76" i="2" l="1"/>
  <c r="F78" i="2"/>
  <c r="M75" i="2"/>
  <c r="L77" i="2" l="1"/>
  <c r="H77" i="2"/>
  <c r="F79" i="2"/>
  <c r="M76" i="2"/>
  <c r="L78" i="2" l="1"/>
  <c r="H78" i="2"/>
  <c r="F80" i="2"/>
  <c r="M77" i="2"/>
  <c r="J77" i="2"/>
  <c r="K77" i="2" s="1"/>
  <c r="L79" i="2" l="1"/>
  <c r="H79" i="2"/>
  <c r="F81" i="2"/>
  <c r="M78" i="2"/>
  <c r="J78" i="2"/>
  <c r="K78" i="2" s="1"/>
  <c r="L80" i="2" l="1"/>
  <c r="H80" i="2"/>
  <c r="F82" i="2"/>
  <c r="M79" i="2"/>
  <c r="J79" i="2"/>
  <c r="K79" i="2" s="1"/>
  <c r="L81" i="2" l="1"/>
  <c r="H81" i="2"/>
  <c r="F83" i="2"/>
  <c r="M80" i="2"/>
  <c r="J80" i="2"/>
  <c r="K80" i="2" s="1"/>
  <c r="L82" i="2" l="1"/>
  <c r="H82" i="2"/>
  <c r="M81" i="2"/>
  <c r="J81" i="2"/>
  <c r="K81" i="2" s="1"/>
  <c r="L83" i="2" l="1"/>
  <c r="H83" i="2"/>
  <c r="F84" i="2"/>
  <c r="M82" i="2"/>
  <c r="J82" i="2"/>
  <c r="K82" i="2" s="1"/>
  <c r="F85" i="2" l="1"/>
  <c r="M83" i="2"/>
  <c r="J83" i="2"/>
  <c r="K83" i="2" s="1"/>
  <c r="L84" i="2" l="1"/>
  <c r="F86" i="2"/>
  <c r="L85" i="2" l="1"/>
  <c r="H85" i="2"/>
  <c r="F87" i="2"/>
  <c r="M84" i="2"/>
  <c r="L86" i="2" l="1"/>
  <c r="F88" i="2"/>
  <c r="M85" i="2"/>
  <c r="J85" i="2"/>
  <c r="K85" i="2" s="1"/>
  <c r="L87" i="2" l="1"/>
  <c r="F89" i="2"/>
  <c r="M86" i="2"/>
  <c r="L88" i="2" l="1"/>
  <c r="F90" i="2"/>
  <c r="M87" i="2"/>
  <c r="L89" i="2" l="1"/>
  <c r="F91" i="2"/>
  <c r="M88" i="2"/>
  <c r="L90" i="2" l="1"/>
  <c r="F92" i="2"/>
  <c r="M89" i="2"/>
  <c r="L91" i="2" l="1"/>
  <c r="F93" i="2"/>
  <c r="M90" i="2"/>
  <c r="L92" i="2" l="1"/>
  <c r="F94" i="2"/>
  <c r="M91" i="2"/>
  <c r="L93" i="2" l="1"/>
  <c r="F95" i="2"/>
  <c r="M92" i="2"/>
  <c r="L94" i="2" l="1"/>
  <c r="F96" i="2"/>
  <c r="M93" i="2"/>
  <c r="L95" i="2" l="1"/>
  <c r="F97" i="2"/>
  <c r="M94" i="2"/>
  <c r="L96" i="2" l="1"/>
  <c r="F98" i="2"/>
  <c r="M95" i="2"/>
  <c r="L97" i="2" l="1"/>
  <c r="F99" i="2"/>
  <c r="M96" i="2"/>
  <c r="L98" i="2" l="1"/>
  <c r="F100" i="2"/>
  <c r="M97" i="2"/>
  <c r="L99" i="2" l="1"/>
  <c r="F101" i="2"/>
  <c r="M98" i="2"/>
  <c r="L100" i="2" l="1"/>
  <c r="F102" i="2"/>
  <c r="M99" i="2"/>
  <c r="L101" i="2" l="1"/>
  <c r="F103" i="2"/>
  <c r="M100" i="2"/>
  <c r="L102" i="2" l="1"/>
  <c r="F104" i="2"/>
  <c r="M101" i="2"/>
  <c r="L103" i="2" l="1"/>
  <c r="F105" i="2"/>
  <c r="M102" i="2"/>
  <c r="L104" i="2" l="1"/>
  <c r="H104" i="2"/>
  <c r="F106" i="2"/>
  <c r="M103" i="2"/>
  <c r="L105" i="2" l="1"/>
  <c r="H105" i="2"/>
  <c r="F107" i="2"/>
  <c r="M104" i="2"/>
  <c r="J104" i="2"/>
  <c r="K104" i="2" s="1"/>
  <c r="L106" i="2" l="1"/>
  <c r="H106" i="2"/>
  <c r="F108" i="2"/>
  <c r="M105" i="2"/>
  <c r="J105" i="2"/>
  <c r="K105" i="2" s="1"/>
  <c r="L107" i="2" l="1"/>
  <c r="F109" i="2"/>
  <c r="M106" i="2"/>
  <c r="J106" i="2"/>
  <c r="K106" i="2" s="1"/>
  <c r="L108" i="2" l="1"/>
  <c r="F110" i="2"/>
  <c r="M107" i="2"/>
  <c r="L109" i="2" l="1"/>
  <c r="H109" i="2"/>
  <c r="F111" i="2"/>
  <c r="M108" i="2"/>
  <c r="L110" i="2" l="1"/>
  <c r="F112" i="2"/>
  <c r="M109" i="2"/>
  <c r="J109" i="2"/>
  <c r="K109" i="2" s="1"/>
  <c r="L111" i="2" l="1"/>
  <c r="F113" i="2"/>
  <c r="M110" i="2"/>
  <c r="L112" i="2" l="1"/>
  <c r="F114" i="2"/>
  <c r="M111" i="2"/>
  <c r="L113" i="2" l="1"/>
  <c r="F115" i="2"/>
  <c r="M112" i="2"/>
  <c r="L114" i="2" l="1"/>
  <c r="F116" i="2"/>
  <c r="M113" i="2"/>
  <c r="L115" i="2" l="1"/>
  <c r="F117" i="2"/>
  <c r="M114" i="2"/>
  <c r="L116" i="2" l="1"/>
  <c r="F118" i="2"/>
  <c r="M115" i="2"/>
  <c r="L117" i="2" l="1"/>
  <c r="F119" i="2"/>
  <c r="M116" i="2"/>
  <c r="L118" i="2" l="1"/>
  <c r="F120" i="2"/>
  <c r="M117" i="2"/>
  <c r="L119" i="2" l="1"/>
  <c r="F121" i="2"/>
  <c r="M118" i="2"/>
  <c r="L120" i="2" l="1"/>
  <c r="F122" i="2"/>
  <c r="M119" i="2"/>
  <c r="L121" i="2" l="1"/>
  <c r="F123" i="2"/>
  <c r="M120" i="2"/>
  <c r="L122" i="2" l="1"/>
  <c r="F124" i="2"/>
  <c r="M121" i="2"/>
  <c r="L123" i="2" l="1"/>
  <c r="F125" i="2"/>
  <c r="M122" i="2"/>
  <c r="L124" i="2" l="1"/>
  <c r="F126" i="2"/>
  <c r="M123" i="2"/>
  <c r="L125" i="2" l="1"/>
  <c r="F127" i="2"/>
  <c r="M124" i="2"/>
  <c r="L126" i="2" l="1"/>
  <c r="F128" i="2"/>
  <c r="M125" i="2"/>
  <c r="L127" i="2" l="1"/>
  <c r="F129" i="2"/>
  <c r="M126" i="2"/>
  <c r="L128" i="2" l="1"/>
  <c r="F130" i="2"/>
  <c r="M127" i="2"/>
  <c r="L129" i="2" l="1"/>
  <c r="F131" i="2"/>
  <c r="M128" i="2"/>
  <c r="L130" i="2" l="1"/>
  <c r="F132" i="2"/>
  <c r="M129" i="2"/>
  <c r="L131" i="2" l="1"/>
  <c r="F133" i="2"/>
  <c r="M130" i="2"/>
  <c r="L132" i="2" l="1"/>
  <c r="F134" i="2"/>
  <c r="M131" i="2"/>
  <c r="L133" i="2" l="1"/>
  <c r="F135" i="2"/>
  <c r="M132" i="2"/>
  <c r="L134" i="2" l="1"/>
  <c r="H134" i="2"/>
  <c r="F136" i="2"/>
  <c r="M133" i="2"/>
  <c r="L135" i="2" l="1"/>
  <c r="F137" i="2"/>
  <c r="M134" i="2"/>
  <c r="J134" i="2"/>
  <c r="K134" i="2" s="1"/>
  <c r="L136" i="2" l="1"/>
  <c r="F138" i="2"/>
  <c r="M135" i="2"/>
  <c r="L137" i="2" l="1"/>
  <c r="F139" i="2"/>
  <c r="M136" i="2"/>
  <c r="L138" i="2" l="1"/>
  <c r="F140" i="2"/>
  <c r="M137" i="2"/>
  <c r="L139" i="2" l="1"/>
  <c r="F141" i="2"/>
  <c r="M138" i="2"/>
  <c r="L140" i="2" l="1"/>
  <c r="F142" i="2"/>
  <c r="M139" i="2"/>
  <c r="L141" i="2" l="1"/>
  <c r="F143" i="2"/>
  <c r="M140" i="2"/>
  <c r="L142" i="2" l="1"/>
  <c r="F144" i="2"/>
  <c r="M141" i="2"/>
  <c r="L143" i="2" l="1"/>
  <c r="F145" i="2"/>
  <c r="M142" i="2"/>
  <c r="L144" i="2" l="1"/>
  <c r="H144" i="2"/>
  <c r="F146" i="2"/>
  <c r="M143" i="2"/>
  <c r="L145" i="2" l="1"/>
  <c r="F147" i="2"/>
  <c r="M144" i="2"/>
  <c r="J144" i="2"/>
  <c r="K144" i="2" s="1"/>
  <c r="L146" i="2" l="1"/>
  <c r="F148" i="2"/>
  <c r="M145" i="2"/>
  <c r="L147" i="2" l="1"/>
  <c r="F149" i="2"/>
  <c r="M146" i="2"/>
  <c r="L148" i="2" l="1"/>
  <c r="F150" i="2"/>
  <c r="M147" i="2"/>
  <c r="L149" i="2" l="1"/>
  <c r="F151" i="2"/>
  <c r="M148" i="2"/>
  <c r="L150" i="2" l="1"/>
  <c r="F152" i="2"/>
  <c r="M149" i="2"/>
  <c r="L151" i="2" l="1"/>
  <c r="F153" i="2"/>
  <c r="M150" i="2"/>
  <c r="L152" i="2" l="1"/>
  <c r="F154" i="2"/>
  <c r="M151" i="2"/>
  <c r="L153" i="2" l="1"/>
  <c r="F155" i="2"/>
  <c r="M152" i="2"/>
  <c r="L154" i="2" l="1"/>
  <c r="F156" i="2"/>
  <c r="M153" i="2"/>
  <c r="L155" i="2" l="1"/>
  <c r="F157" i="2"/>
  <c r="M154" i="2"/>
  <c r="L156" i="2" l="1"/>
  <c r="F158" i="2"/>
  <c r="M155" i="2"/>
  <c r="L157" i="2" l="1"/>
  <c r="F159" i="2"/>
  <c r="M156" i="2"/>
  <c r="L158" i="2" l="1"/>
  <c r="F160" i="2"/>
  <c r="M157" i="2"/>
  <c r="L159" i="2" l="1"/>
  <c r="F161" i="2"/>
  <c r="M158" i="2"/>
  <c r="L160" i="2" l="1"/>
  <c r="F162" i="2"/>
  <c r="M159" i="2"/>
  <c r="L161" i="2" l="1"/>
  <c r="F163" i="2"/>
  <c r="M160" i="2"/>
  <c r="L162" i="2" l="1"/>
  <c r="F164" i="2"/>
  <c r="M161" i="2"/>
  <c r="L163" i="2" l="1"/>
  <c r="F165" i="2"/>
  <c r="M162" i="2"/>
  <c r="L164" i="2" l="1"/>
  <c r="F166" i="2"/>
  <c r="M163" i="2"/>
  <c r="L165" i="2" l="1"/>
  <c r="F167" i="2"/>
  <c r="M164" i="2"/>
  <c r="L166" i="2" l="1"/>
  <c r="F168" i="2"/>
  <c r="M165" i="2"/>
  <c r="L167" i="2" l="1"/>
  <c r="F169" i="2"/>
  <c r="M166" i="2"/>
  <c r="L168" i="2" l="1"/>
  <c r="F170" i="2"/>
  <c r="M167" i="2"/>
  <c r="L169" i="2" l="1"/>
  <c r="F171" i="2"/>
  <c r="M168" i="2"/>
  <c r="L170" i="2" l="1"/>
  <c r="H170" i="2"/>
  <c r="F172" i="2"/>
  <c r="M169" i="2"/>
  <c r="L171" i="2" l="1"/>
  <c r="H171" i="2"/>
  <c r="F173" i="2"/>
  <c r="M170" i="2"/>
  <c r="J170" i="2"/>
  <c r="K170" i="2" s="1"/>
  <c r="L172" i="2" l="1"/>
  <c r="F176" i="2"/>
  <c r="F175" i="2"/>
  <c r="F174" i="2"/>
  <c r="M171" i="2"/>
  <c r="J171" i="2"/>
  <c r="K171" i="2" s="1"/>
  <c r="L173" i="2" l="1"/>
  <c r="L174" i="2"/>
  <c r="H174" i="2"/>
  <c r="L175" i="2"/>
  <c r="H175" i="2"/>
  <c r="F177" i="2"/>
  <c r="M172" i="2"/>
  <c r="L176" i="2" l="1"/>
  <c r="H176" i="2"/>
  <c r="F178" i="2"/>
  <c r="M175" i="2"/>
  <c r="J175" i="2"/>
  <c r="K175" i="2" s="1"/>
  <c r="M174" i="2"/>
  <c r="J174" i="2"/>
  <c r="K174" i="2" s="1"/>
  <c r="M173" i="2"/>
  <c r="L177" i="2" l="1"/>
  <c r="F179" i="2"/>
  <c r="M176" i="2"/>
  <c r="J176" i="2"/>
  <c r="K176" i="2" s="1"/>
  <c r="L178" i="2" l="1"/>
  <c r="H178" i="2"/>
  <c r="F180" i="2"/>
  <c r="M177" i="2"/>
  <c r="L179" i="2" l="1"/>
  <c r="F181" i="2"/>
  <c r="M178" i="2"/>
  <c r="J178" i="2"/>
  <c r="K178" i="2" s="1"/>
  <c r="L180" i="2" l="1"/>
  <c r="F182" i="2"/>
  <c r="M179" i="2"/>
  <c r="L181" i="2" l="1"/>
  <c r="F183" i="2"/>
  <c r="M180" i="2"/>
  <c r="L182" i="2" l="1"/>
  <c r="H182" i="2"/>
  <c r="F184" i="2"/>
  <c r="M181" i="2"/>
  <c r="L183" i="2" l="1"/>
  <c r="F185" i="2"/>
  <c r="M182" i="2"/>
  <c r="J182" i="2"/>
  <c r="K182" i="2" s="1"/>
  <c r="L184" i="2" l="1"/>
  <c r="F186" i="2"/>
  <c r="M183" i="2"/>
  <c r="L185" i="2" l="1"/>
  <c r="F187" i="2"/>
  <c r="M184" i="2"/>
  <c r="L186" i="2" l="1"/>
  <c r="F188" i="2"/>
  <c r="M185" i="2"/>
  <c r="L187" i="2" l="1"/>
  <c r="F189" i="2"/>
  <c r="M186" i="2"/>
  <c r="L188" i="2" l="1"/>
  <c r="F190" i="2"/>
  <c r="M187" i="2"/>
  <c r="L189" i="2" l="1"/>
  <c r="F191" i="2"/>
  <c r="M188" i="2"/>
  <c r="L190" i="2" l="1"/>
  <c r="H190" i="2"/>
  <c r="F192" i="2"/>
  <c r="M189" i="2"/>
  <c r="L191" i="2" l="1"/>
  <c r="H191" i="2"/>
  <c r="F193" i="2"/>
  <c r="M190" i="2"/>
  <c r="J190" i="2"/>
  <c r="K190" i="2" s="1"/>
  <c r="L192" i="2" l="1"/>
  <c r="H192" i="2"/>
  <c r="F194" i="2"/>
  <c r="M191" i="2"/>
  <c r="J191" i="2"/>
  <c r="K191" i="2" s="1"/>
  <c r="L193" i="2" l="1"/>
  <c r="H193" i="2"/>
  <c r="F195" i="2"/>
  <c r="M192" i="2"/>
  <c r="J192" i="2"/>
  <c r="K192" i="2" s="1"/>
  <c r="L194" i="2" l="1"/>
  <c r="H194" i="2"/>
  <c r="F196" i="2"/>
  <c r="M193" i="2"/>
  <c r="J193" i="2"/>
  <c r="K193" i="2" s="1"/>
  <c r="L195" i="2" l="1"/>
  <c r="H195" i="2"/>
  <c r="F197" i="2"/>
  <c r="M194" i="2"/>
  <c r="J194" i="2"/>
  <c r="K194" i="2" s="1"/>
  <c r="L196" i="2" l="1"/>
  <c r="H196" i="2"/>
  <c r="F198" i="2"/>
  <c r="M195" i="2"/>
  <c r="J195" i="2"/>
  <c r="K195" i="2" s="1"/>
  <c r="L197" i="2" l="1"/>
  <c r="H197" i="2"/>
  <c r="F199" i="2"/>
  <c r="M196" i="2"/>
  <c r="J196" i="2"/>
  <c r="K196" i="2" s="1"/>
  <c r="L198" i="2" l="1"/>
  <c r="H198" i="2"/>
  <c r="F200" i="2"/>
  <c r="M197" i="2"/>
  <c r="J197" i="2"/>
  <c r="K197" i="2" s="1"/>
  <c r="L199" i="2" l="1"/>
  <c r="H199" i="2"/>
  <c r="F201" i="2"/>
  <c r="M198" i="2"/>
  <c r="J198" i="2"/>
  <c r="K198" i="2" s="1"/>
  <c r="L200" i="2" l="1"/>
  <c r="H200" i="2"/>
  <c r="F202" i="2"/>
  <c r="M199" i="2"/>
  <c r="J199" i="2"/>
  <c r="K199" i="2" s="1"/>
  <c r="L201" i="2" l="1"/>
  <c r="H201" i="2"/>
  <c r="F203" i="2"/>
  <c r="M200" i="2"/>
  <c r="J200" i="2"/>
  <c r="K200" i="2" s="1"/>
  <c r="L202" i="2" l="1"/>
  <c r="H202" i="2"/>
  <c r="F204" i="2"/>
  <c r="M201" i="2"/>
  <c r="J201" i="2"/>
  <c r="K201" i="2" s="1"/>
  <c r="L203" i="2" l="1"/>
  <c r="H203" i="2"/>
  <c r="F205" i="2"/>
  <c r="M202" i="2"/>
  <c r="J202" i="2"/>
  <c r="K202" i="2" s="1"/>
  <c r="L204" i="2" l="1"/>
  <c r="H204" i="2"/>
  <c r="F206" i="2"/>
  <c r="M203" i="2"/>
  <c r="J203" i="2"/>
  <c r="K203" i="2" s="1"/>
  <c r="L205" i="2" l="1"/>
  <c r="H205" i="2"/>
  <c r="F207" i="2"/>
  <c r="M204" i="2"/>
  <c r="J204" i="2"/>
  <c r="K204" i="2" s="1"/>
  <c r="L206" i="2" l="1"/>
  <c r="H206" i="2"/>
  <c r="F208" i="2"/>
  <c r="M205" i="2"/>
  <c r="J205" i="2"/>
  <c r="K205" i="2" s="1"/>
  <c r="L207" i="2" l="1"/>
  <c r="H207" i="2"/>
  <c r="F209" i="2"/>
  <c r="M206" i="2"/>
  <c r="J206" i="2"/>
  <c r="K206" i="2" s="1"/>
  <c r="L208" i="2" l="1"/>
  <c r="F210" i="2"/>
  <c r="M207" i="2"/>
  <c r="J207" i="2"/>
  <c r="K207" i="2" s="1"/>
  <c r="L209" i="2" l="1"/>
  <c r="F211" i="2"/>
  <c r="M208" i="2"/>
  <c r="L210" i="2" l="1"/>
  <c r="F212" i="2"/>
  <c r="M209" i="2"/>
  <c r="L211" i="2" l="1"/>
  <c r="F213" i="2"/>
  <c r="M210" i="2"/>
  <c r="L212" i="2" l="1"/>
  <c r="F214" i="2"/>
  <c r="M211" i="2"/>
  <c r="L213" i="2" l="1"/>
  <c r="F215" i="2"/>
  <c r="M212" i="2"/>
  <c r="L214" i="2" l="1"/>
  <c r="F216" i="2"/>
  <c r="M213" i="2"/>
  <c r="L215" i="2" l="1"/>
  <c r="F217" i="2"/>
  <c r="M214" i="2"/>
  <c r="L216" i="2" l="1"/>
  <c r="H216" i="2"/>
  <c r="F218" i="2"/>
  <c r="M215" i="2"/>
  <c r="L217" i="2" l="1"/>
  <c r="H217" i="2"/>
  <c r="M216" i="2"/>
  <c r="J216" i="2"/>
  <c r="K216" i="2" s="1"/>
  <c r="L218" i="2" l="1"/>
  <c r="F219" i="2"/>
  <c r="M217" i="2"/>
  <c r="J217" i="2"/>
  <c r="K217" i="2" s="1"/>
  <c r="F220" i="2" l="1"/>
  <c r="M218" i="2"/>
  <c r="L219" i="2" l="1"/>
  <c r="F222" i="2"/>
  <c r="F221" i="2"/>
  <c r="L220" i="2" l="1"/>
  <c r="L221" i="2"/>
  <c r="F223" i="2"/>
  <c r="M219" i="2"/>
  <c r="L222" i="2" l="1"/>
  <c r="F224" i="2"/>
  <c r="M221" i="2"/>
  <c r="M220" i="2"/>
  <c r="L223" i="2" l="1"/>
  <c r="F225" i="2"/>
  <c r="M222" i="2"/>
  <c r="L224" i="2" l="1"/>
  <c r="H224" i="2"/>
  <c r="F226" i="2"/>
  <c r="M223" i="2"/>
  <c r="L225" i="2" l="1"/>
  <c r="H225" i="2"/>
  <c r="F230" i="2"/>
  <c r="M224" i="2"/>
  <c r="J224" i="2"/>
  <c r="K224" i="2" s="1"/>
  <c r="L226" i="2" l="1"/>
  <c r="H226" i="2"/>
  <c r="M225" i="2"/>
  <c r="J225" i="2"/>
  <c r="K225" i="2" s="1"/>
  <c r="L230" i="2" l="1"/>
  <c r="F231" i="2"/>
  <c r="M226" i="2"/>
  <c r="J226" i="2"/>
  <c r="K226" i="2" s="1"/>
  <c r="F232" i="2" l="1"/>
  <c r="M230" i="2"/>
  <c r="L231" i="2" l="1"/>
  <c r="F233" i="2"/>
  <c r="L232" i="2" l="1"/>
  <c r="F234" i="2"/>
  <c r="M231" i="2"/>
  <c r="L233" i="2" l="1"/>
  <c r="F235" i="2"/>
  <c r="M232" i="2"/>
  <c r="L234" i="2" l="1"/>
  <c r="F236" i="2"/>
  <c r="M233" i="2"/>
  <c r="L235" i="2" l="1"/>
  <c r="F237" i="2"/>
  <c r="M234" i="2"/>
  <c r="L236" i="2" l="1"/>
  <c r="F238" i="2"/>
  <c r="M235" i="2"/>
  <c r="L237" i="2" l="1"/>
  <c r="F239" i="2"/>
  <c r="M236" i="2"/>
  <c r="L238" i="2" l="1"/>
  <c r="F240" i="2"/>
  <c r="M237" i="2"/>
  <c r="L239" i="2" l="1"/>
  <c r="F241" i="2"/>
  <c r="M238" i="2"/>
  <c r="L240" i="2" l="1"/>
  <c r="F242" i="2"/>
  <c r="M239" i="2"/>
  <c r="L241" i="2" l="1"/>
  <c r="F243" i="2"/>
  <c r="M240" i="2"/>
  <c r="L242" i="2" l="1"/>
  <c r="F244" i="2"/>
  <c r="M241" i="2"/>
  <c r="L243" i="2" l="1"/>
  <c r="F245" i="2"/>
  <c r="M242" i="2"/>
  <c r="L244" i="2" l="1"/>
  <c r="F247" i="2"/>
  <c r="M243" i="2"/>
  <c r="L245" i="2" l="1"/>
  <c r="F248" i="2"/>
  <c r="M244" i="2"/>
  <c r="L247" i="2" l="1"/>
  <c r="F249" i="2"/>
  <c r="M245" i="2"/>
  <c r="L248" i="2" l="1"/>
  <c r="M247" i="2"/>
  <c r="L249" i="2" l="1"/>
  <c r="F250" i="2"/>
  <c r="M248" i="2"/>
  <c r="F251" i="2" l="1"/>
  <c r="M249" i="2"/>
  <c r="L250" i="2" l="1"/>
  <c r="F252" i="2"/>
  <c r="L251" i="2" l="1"/>
  <c r="F253" i="2"/>
  <c r="M250" i="2"/>
  <c r="L252" i="2" l="1"/>
  <c r="F254" i="2"/>
  <c r="M251" i="2"/>
  <c r="L253" i="2" l="1"/>
  <c r="F255" i="2"/>
  <c r="M252" i="2"/>
  <c r="L254" i="2" l="1"/>
  <c r="F256" i="2"/>
  <c r="M253" i="2"/>
  <c r="L255" i="2" l="1"/>
  <c r="F257" i="2"/>
  <c r="M254" i="2"/>
  <c r="L256" i="2" l="1"/>
  <c r="F258" i="2"/>
  <c r="M255" i="2"/>
  <c r="L257" i="2" l="1"/>
  <c r="F9" i="2"/>
  <c r="F260" i="2" s="1"/>
  <c r="M256" i="2"/>
  <c r="H260" i="2" l="1"/>
  <c r="L260" i="2"/>
  <c r="L258" i="2"/>
  <c r="L259" i="2"/>
  <c r="M257" i="2"/>
  <c r="J260" i="2" l="1"/>
  <c r="K260" i="2" s="1"/>
  <c r="M260" i="2"/>
  <c r="M259" i="2"/>
  <c r="F10" i="2"/>
  <c r="M258" i="2"/>
  <c r="F11" i="2" l="1"/>
  <c r="L261" i="2"/>
  <c r="M261" i="2" l="1"/>
  <c r="F12" i="2"/>
  <c r="L262" i="2"/>
  <c r="M262" i="2" l="1"/>
  <c r="F5" i="2"/>
  <c r="L263" i="2"/>
  <c r="M263" i="2" l="1"/>
  <c r="F264" i="2"/>
  <c r="F265" i="2" l="1"/>
  <c r="L264" i="2" l="1"/>
  <c r="H264" i="2"/>
  <c r="F266" i="2"/>
  <c r="L265" i="2" l="1"/>
  <c r="H265" i="2"/>
  <c r="F267" i="2"/>
  <c r="M264" i="2"/>
  <c r="J264" i="2"/>
  <c r="K264" i="2" s="1"/>
  <c r="L266" i="2" l="1"/>
  <c r="H266" i="2"/>
  <c r="F268" i="2"/>
  <c r="M265" i="2"/>
  <c r="J265" i="2"/>
  <c r="K265" i="2" s="1"/>
  <c r="L267" i="2" l="1"/>
  <c r="H267" i="2"/>
  <c r="F269" i="2"/>
  <c r="M266" i="2"/>
  <c r="J266" i="2"/>
  <c r="K266" i="2" s="1"/>
  <c r="L268" i="2" l="1"/>
  <c r="F270" i="2"/>
  <c r="M267" i="2"/>
  <c r="J267" i="2"/>
  <c r="K267" i="2" s="1"/>
  <c r="L269" i="2" l="1"/>
  <c r="F271" i="2"/>
  <c r="M268" i="2"/>
  <c r="L270" i="2" l="1"/>
  <c r="H270" i="2"/>
  <c r="F272" i="2"/>
  <c r="M269" i="2"/>
  <c r="L271" i="2" l="1"/>
  <c r="H271" i="2"/>
  <c r="F273" i="2"/>
  <c r="M270" i="2"/>
  <c r="J270" i="2"/>
  <c r="K270" i="2" s="1"/>
  <c r="L272" i="2" l="1"/>
  <c r="H272" i="2"/>
  <c r="F274" i="2"/>
  <c r="M271" i="2"/>
  <c r="J271" i="2"/>
  <c r="K271" i="2" s="1"/>
  <c r="L273" i="2" l="1"/>
  <c r="H273" i="2"/>
  <c r="M272" i="2"/>
  <c r="J272" i="2"/>
  <c r="K272" i="2" s="1"/>
  <c r="L274" i="2" l="1"/>
  <c r="H274" i="2"/>
  <c r="M273" i="2"/>
  <c r="J273" i="2"/>
  <c r="K273" i="2" s="1"/>
  <c r="M274" i="2" l="1"/>
  <c r="J274" i="2"/>
  <c r="K274" i="2" s="1"/>
</calcChain>
</file>

<file path=xl/sharedStrings.xml><?xml version="1.0" encoding="utf-8"?>
<sst xmlns="http://schemas.openxmlformats.org/spreadsheetml/2006/main" count="883" uniqueCount="487">
  <si>
    <t>Наименование продукции</t>
  </si>
  <si>
    <t>Вес</t>
  </si>
  <si>
    <t>Кол-во в упаковке</t>
  </si>
  <si>
    <t>Цена</t>
  </si>
  <si>
    <t>курс</t>
  </si>
  <si>
    <t xml:space="preserve"> НДС</t>
  </si>
  <si>
    <t>надбавка</t>
  </si>
  <si>
    <t>изделия</t>
  </si>
  <si>
    <t>без НДС</t>
  </si>
  <si>
    <t>(кг)</t>
  </si>
  <si>
    <t>(руб)</t>
  </si>
  <si>
    <t>Подвеска 111</t>
  </si>
  <si>
    <t>шт</t>
  </si>
  <si>
    <t>2 000</t>
  </si>
  <si>
    <t>Стяжка кроватная 14</t>
  </si>
  <si>
    <t>комп</t>
  </si>
  <si>
    <t>Наконечник 204</t>
  </si>
  <si>
    <t>1 500</t>
  </si>
  <si>
    <t>Подвеска 26</t>
  </si>
  <si>
    <t>Стяжка угловая 292</t>
  </si>
  <si>
    <t>Уголок 292</t>
  </si>
  <si>
    <t>Петля рояльная L-600  цинк</t>
  </si>
  <si>
    <t>Петля рояльная L-500 без покрытия 3</t>
  </si>
  <si>
    <t>Петля рояльная L-700 без покрытия 3</t>
  </si>
  <si>
    <t>Петля рояльная L-815 без покрытия 3</t>
  </si>
  <si>
    <t>Петля рояльная L- 215 цинк</t>
  </si>
  <si>
    <t>Уголок 304</t>
  </si>
  <si>
    <t>4 000</t>
  </si>
  <si>
    <t>Уголок № 304 (прямой)</t>
  </si>
  <si>
    <t>Спец. шайба /металл/ 31</t>
  </si>
  <si>
    <t>кг</t>
  </si>
  <si>
    <t>Спец.шайба /пластмасса/ 31</t>
  </si>
  <si>
    <t>10 000</t>
  </si>
  <si>
    <t>Шайба д.10 /без покрытия/ 334</t>
  </si>
  <si>
    <t>Шайба д.10 / цинк/ 334</t>
  </si>
  <si>
    <t>Шайба д. 8 /без покрытия/ 334</t>
  </si>
  <si>
    <t>Шайба д. 8 цинк. 334</t>
  </si>
  <si>
    <t>Шайба д. 6 /без покрытия/ 334</t>
  </si>
  <si>
    <t>Шайба д. 6 цинк 334</t>
  </si>
  <si>
    <t>Шайба д. 4 /цинк/ 334</t>
  </si>
  <si>
    <t>Шайба д.8   д.21 цинк</t>
  </si>
  <si>
    <t>Дюбель 336</t>
  </si>
  <si>
    <t>5 000</t>
  </si>
  <si>
    <t>Зеркалодержатель 34</t>
  </si>
  <si>
    <t>Подвеска 349</t>
  </si>
  <si>
    <t>Петля 351</t>
  </si>
  <si>
    <t>Петля №351 с обратной зенковкой</t>
  </si>
  <si>
    <t>Планка от петли № 351</t>
  </si>
  <si>
    <t>Опора колесная 353</t>
  </si>
  <si>
    <t>Механизм 358</t>
  </si>
  <si>
    <t>Механизм без планки и тяги 358</t>
  </si>
  <si>
    <t>Опора 368 L-186</t>
  </si>
  <si>
    <t>Опора  368/01 L-240</t>
  </si>
  <si>
    <t>Опора 368/02 L-270</t>
  </si>
  <si>
    <t>Опора 368/03 L-310</t>
  </si>
  <si>
    <t>Опора 368/04 L-290</t>
  </si>
  <si>
    <t>Опора 368/05 L-210</t>
  </si>
  <si>
    <t>Опора 368/06 L-335</t>
  </si>
  <si>
    <t>Опора 368/07 L-280</t>
  </si>
  <si>
    <t>Опора 368/08 L-300</t>
  </si>
  <si>
    <t>Наконечник 384</t>
  </si>
  <si>
    <t>Уголок 388</t>
  </si>
  <si>
    <t>Опора колесная 397</t>
  </si>
  <si>
    <t>Опора колесная 397 Р</t>
  </si>
  <si>
    <t>Петля карточная 398</t>
  </si>
  <si>
    <t>Петля карточная 4</t>
  </si>
  <si>
    <t>Петля 400</t>
  </si>
  <si>
    <t>Уголок остановочный 41</t>
  </si>
  <si>
    <t>Уголок 420</t>
  </si>
  <si>
    <t>Уголок 422</t>
  </si>
  <si>
    <t>Уголок 422 прямой</t>
  </si>
  <si>
    <t>Кронштейн 425/26</t>
  </si>
  <si>
    <t>Кронштейн №425</t>
  </si>
  <si>
    <t>Фланец 426</t>
  </si>
  <si>
    <t>Бобышка 457</t>
  </si>
  <si>
    <t>Стяжка для обеденных столов 468</t>
  </si>
  <si>
    <t>Бобышка 468</t>
  </si>
  <si>
    <t>Шпилька 8 х 65</t>
  </si>
  <si>
    <t>Шпилька 8х95</t>
  </si>
  <si>
    <t>Шпилька 8 х 75 468</t>
  </si>
  <si>
    <t>Штифт 6 х 80 468</t>
  </si>
  <si>
    <t>Штифт 6х60 468</t>
  </si>
  <si>
    <t>Шайба 468</t>
  </si>
  <si>
    <t>Ключ 468</t>
  </si>
  <si>
    <t>Уголок 471</t>
  </si>
  <si>
    <t>1 000</t>
  </si>
  <si>
    <t>Гайка М-10 473</t>
  </si>
  <si>
    <t>Стяжка 474</t>
  </si>
  <si>
    <t>Бобышка 475</t>
  </si>
  <si>
    <t>Кронштейн 480 правый</t>
  </si>
  <si>
    <t>Кронштейн 480 левый</t>
  </si>
  <si>
    <t>Механизм 482</t>
  </si>
  <si>
    <t>Механизм 482 М</t>
  </si>
  <si>
    <t>Уголок 485</t>
  </si>
  <si>
    <t>Кнопка 486 черная</t>
  </si>
  <si>
    <t>Кнопка 486 белая</t>
  </si>
  <si>
    <t>Тяга 487</t>
  </si>
  <si>
    <t>Петля карточная 490</t>
  </si>
  <si>
    <t>Ролик откатной 493 Р</t>
  </si>
  <si>
    <t>Ролик откатной 493</t>
  </si>
  <si>
    <t>Уголок 494</t>
  </si>
  <si>
    <t>Подвеска 495</t>
  </si>
  <si>
    <t>Ролик с уголком 497</t>
  </si>
  <si>
    <t>Механизм /без пружин/цинк 498</t>
  </si>
  <si>
    <t>Пружина 498</t>
  </si>
  <si>
    <t>Спец.шайба 499</t>
  </si>
  <si>
    <t>Гайка М-8 500</t>
  </si>
  <si>
    <t>Фиксатор 501</t>
  </si>
  <si>
    <t>Фиксатор 503</t>
  </si>
  <si>
    <t>Фиксатор 503 М</t>
  </si>
  <si>
    <t>Механизм 504</t>
  </si>
  <si>
    <t>Замок 505</t>
  </si>
  <si>
    <t>Наконечник 506</t>
  </si>
  <si>
    <t>Фиксатор 507</t>
  </si>
  <si>
    <t>Уголок 508</t>
  </si>
  <si>
    <t>Механизм без пружин 509</t>
  </si>
  <si>
    <t>Пружина /цинк/ 509</t>
  </si>
  <si>
    <t>Фиксатор 511</t>
  </si>
  <si>
    <t>Опора колесная 512</t>
  </si>
  <si>
    <t>Опора колесная 512 Р</t>
  </si>
  <si>
    <t>Механизм 513</t>
  </si>
  <si>
    <t>Механизм 513 полимер</t>
  </si>
  <si>
    <t>Планка с колесом  514</t>
  </si>
  <si>
    <t>Планка с колесом №514 Р</t>
  </si>
  <si>
    <t>Механизм 515</t>
  </si>
  <si>
    <t>Бобышка 516</t>
  </si>
  <si>
    <t>Опора 517</t>
  </si>
  <si>
    <t>Зацеп 519</t>
  </si>
  <si>
    <t>Кронштейн 521</t>
  </si>
  <si>
    <t>Механизм 524</t>
  </si>
  <si>
    <t>Опора 525</t>
  </si>
  <si>
    <t>Механизм 526</t>
  </si>
  <si>
    <t>Бобышка 527</t>
  </si>
  <si>
    <t>Гайка М-6 528</t>
  </si>
  <si>
    <t>2 500</t>
  </si>
  <si>
    <t>Ролик 531</t>
  </si>
  <si>
    <t>Ролик 531/01 /прямой/</t>
  </si>
  <si>
    <t>Опора колесная 532</t>
  </si>
  <si>
    <t>Опора колесная №532 Р</t>
  </si>
  <si>
    <t>Фиксатор №533</t>
  </si>
  <si>
    <t>Зацеп 534</t>
  </si>
  <si>
    <t>Ограничитель 535</t>
  </si>
  <si>
    <t>Стеклодержатель 536</t>
  </si>
  <si>
    <t>Штырь 537</t>
  </si>
  <si>
    <t>Штырь № 537\04 Э L- 19</t>
  </si>
  <si>
    <t>Петля 538</t>
  </si>
  <si>
    <t>Опора колесная 539</t>
  </si>
  <si>
    <t>Опора колесная №539 Р</t>
  </si>
  <si>
    <t>Шарнир с роликом 540</t>
  </si>
  <si>
    <t>Механизм-подлокотника 542</t>
  </si>
  <si>
    <t>Зеркалодержатель 543</t>
  </si>
  <si>
    <t>Опора колесная №544 Р</t>
  </si>
  <si>
    <t>Опора колесная 544</t>
  </si>
  <si>
    <t>Уголок 545</t>
  </si>
  <si>
    <t>Механизм / без пруж/ 546</t>
  </si>
  <si>
    <t>Пружина 546</t>
  </si>
  <si>
    <t>Соединитель 548</t>
  </si>
  <si>
    <t>Механизм № 549 Р L-754</t>
  </si>
  <si>
    <t>Механизм № 558 Р</t>
  </si>
  <si>
    <t>Механизм № 549-01 L-779</t>
  </si>
  <si>
    <t>Механизм № 549 Б L- 689</t>
  </si>
  <si>
    <t>Механизм № 558-02 А</t>
  </si>
  <si>
    <t>Механизм № 549-02  L-804</t>
  </si>
  <si>
    <t>Механизм №558\02</t>
  </si>
  <si>
    <t>Механизм №558\01 А</t>
  </si>
  <si>
    <t>Зацеп 551</t>
  </si>
  <si>
    <t>Механизм 552</t>
  </si>
  <si>
    <t>Втулка 553</t>
  </si>
  <si>
    <t>Механизм 554</t>
  </si>
  <si>
    <t>Механизм  555</t>
  </si>
  <si>
    <t>Пружина 555</t>
  </si>
  <si>
    <t>Механизм №555 без пружин</t>
  </si>
  <si>
    <t>Механизм №556 без г-л</t>
  </si>
  <si>
    <t>Газлифт к 559 ТШ</t>
  </si>
  <si>
    <t>Механизм №559 /полимер/ без газ.пружины</t>
  </si>
  <si>
    <t>Механизм №559\01 без газ лифта</t>
  </si>
  <si>
    <t>Механизм № 559 Н черный полимер</t>
  </si>
  <si>
    <t>Фланец 563</t>
  </si>
  <si>
    <t>Бобышка 564</t>
  </si>
  <si>
    <t>Уголок №565</t>
  </si>
  <si>
    <t>Подвеска №566</t>
  </si>
  <si>
    <t>Уголок №567</t>
  </si>
  <si>
    <t>Устройство фиксации № 569</t>
  </si>
  <si>
    <t>Механизм №570</t>
  </si>
  <si>
    <t>Механизм 571</t>
  </si>
  <si>
    <t>Ножка № 572    1600 х 310</t>
  </si>
  <si>
    <t>Ножка № 572     490 х 335</t>
  </si>
  <si>
    <t>Ножка № 572     500 х 310</t>
  </si>
  <si>
    <t>Ножка № 572     464 х 234</t>
  </si>
  <si>
    <t>Ножка № 572     620 х 361</t>
  </si>
  <si>
    <t>Ножка № 572     900 х 361</t>
  </si>
  <si>
    <t>Ножка № 572     1191 х 264</t>
  </si>
  <si>
    <t>Ножка № 572     1191 х 266,5</t>
  </si>
  <si>
    <t>Ножка № 572     1290 х 244</t>
  </si>
  <si>
    <t>Ножка № 572     1365 х 255</t>
  </si>
  <si>
    <t>Ножка № 572    591 х266,5</t>
  </si>
  <si>
    <t>Ножка № 572  891 х 266,5</t>
  </si>
  <si>
    <t>Ножка № 572     520 х310</t>
  </si>
  <si>
    <t>Ножка № 572     1110 х310</t>
  </si>
  <si>
    <t>Ножка № 572  920 х 350</t>
  </si>
  <si>
    <t>Ножка № 572 630 х 306</t>
  </si>
  <si>
    <t>Фланец /большой/ №573</t>
  </si>
  <si>
    <t>Фланец /малый/ №574</t>
  </si>
  <si>
    <t>Зацеп №575</t>
  </si>
  <si>
    <t>Механизм №576</t>
  </si>
  <si>
    <t>Механизм 578</t>
  </si>
  <si>
    <t>Механизм № 578-01</t>
  </si>
  <si>
    <t>Пружина № 578</t>
  </si>
  <si>
    <t>Механизм №579</t>
  </si>
  <si>
    <t>Пружина № 579</t>
  </si>
  <si>
    <t>Механизм № 579-01</t>
  </si>
  <si>
    <t>Механизм № 579 без пружин</t>
  </si>
  <si>
    <t>Механизм № 579\01 без пружин</t>
  </si>
  <si>
    <t>Труба   №580-01 L- 1700-2000</t>
  </si>
  <si>
    <t>Труба  №580-02 L- 1100-1400</t>
  </si>
  <si>
    <t>Опора № 581</t>
  </si>
  <si>
    <t>Газлифт к 582 400-2200N</t>
  </si>
  <si>
    <t>Механизм № 582 (без газлифта)</t>
  </si>
  <si>
    <t>Ножки к механизму 582 (2шт)</t>
  </si>
  <si>
    <t>Механизм 582 Р</t>
  </si>
  <si>
    <t>Механизм № 582 (без комплектации)</t>
  </si>
  <si>
    <t>Механизм № 582 (без опорных ног)</t>
  </si>
  <si>
    <t>Труба  L- 1700 - 2000 № 583-01</t>
  </si>
  <si>
    <t>Труба  L- 1100-1400 № 583-02</t>
  </si>
  <si>
    <t>Труба  L- 1900-2200 № 583-03</t>
  </si>
  <si>
    <t>Уголок № 585</t>
  </si>
  <si>
    <t>Механизм вращения № 586</t>
  </si>
  <si>
    <t>Пластина к механизму 586</t>
  </si>
  <si>
    <t>Механизм трансформации стола № 587</t>
  </si>
  <si>
    <t>Ножки к механизму № 587 комп (2шт.)</t>
  </si>
  <si>
    <t>Пружина к механизму № 587</t>
  </si>
  <si>
    <t>Механизм № 588</t>
  </si>
  <si>
    <t>Механизм № 589</t>
  </si>
  <si>
    <t>Механизм № 590</t>
  </si>
  <si>
    <t>Механизм № 591 с газ-лифтом (стол-кровать) д.18 с г/л 800N</t>
  </si>
  <si>
    <t>Механизм № 591-01 с газ-лифтом (стол-кровать) д.22</t>
  </si>
  <si>
    <t>Механизм № 591 без газ.лифтов (стол-кровать) д. 18</t>
  </si>
  <si>
    <t>Газлифт к 592</t>
  </si>
  <si>
    <t>Механизм № 592</t>
  </si>
  <si>
    <t>Механизм трансформации стола № 593</t>
  </si>
  <si>
    <t>Труба № 594 L- 1400 - 1700</t>
  </si>
  <si>
    <t>Труба № 594\01 L- 1700 - 2000</t>
  </si>
  <si>
    <t>Труба № 594\02 L- 1100 - 1400</t>
  </si>
  <si>
    <t>Труба № 594\03 L- 800 - 1100</t>
  </si>
  <si>
    <t>Труба № 594\04 L- 510 - 800</t>
  </si>
  <si>
    <t>Соединитель № 595 (карман)</t>
  </si>
  <si>
    <t>Пластина № 596</t>
  </si>
  <si>
    <t>Ролик откатной 598 Р</t>
  </si>
  <si>
    <t>Стяжка крючковая № 601</t>
  </si>
  <si>
    <t>Уголок  63</t>
  </si>
  <si>
    <t>Уголок №63 полимер.</t>
  </si>
  <si>
    <t>Скрепка 67</t>
  </si>
  <si>
    <t>Уголок / правый/ 74</t>
  </si>
  <si>
    <t>Уголок /левый/ 74</t>
  </si>
  <si>
    <t>Петля карточная 8</t>
  </si>
  <si>
    <t>Шпилька 8 х 30</t>
  </si>
  <si>
    <t>Механизм № 602 (без пружин) цинк</t>
  </si>
  <si>
    <t>Механизм № 602 (без пружин) полимер</t>
  </si>
  <si>
    <t>Пружина №602</t>
  </si>
  <si>
    <t>Механизм № 602 полимер с пружинами</t>
  </si>
  <si>
    <t>Механизм №558-01</t>
  </si>
  <si>
    <t>Ножка № 572    1080 х 245</t>
  </si>
  <si>
    <t>Ножка № 572     1280 х 245</t>
  </si>
  <si>
    <t>Ножка № 572   620 х 297,5</t>
  </si>
  <si>
    <t>Механизм № 591  (стол-кровать) c г/л 1000N</t>
  </si>
  <si>
    <t>Оптовый прайс-лист на ортопедические основания в белорусских рублях с НДС от Частного предприятия "Симпла"</t>
  </si>
  <si>
    <t>E-mail: OZMFbelarus@yandex.ru</t>
  </si>
  <si>
    <t>Skype: dmi60164219</t>
  </si>
  <si>
    <t>+375-29-732-13-50 мтс</t>
  </si>
  <si>
    <t>БЕЗ НОЖЕК</t>
  </si>
  <si>
    <t>Размер/модель</t>
  </si>
  <si>
    <t>Характеристики</t>
  </si>
  <si>
    <t>≤80х
190, 195, 200</t>
  </si>
  <si>
    <t>90х
190, 195, 200</t>
  </si>
  <si>
    <t>120х
190, 195, 200</t>
  </si>
  <si>
    <t>140х
190, 195, 200</t>
  </si>
  <si>
    <t>160х
190, 195, 200</t>
  </si>
  <si>
    <t>180х
190, 195, 200</t>
  </si>
  <si>
    <t>200х
190, 195, 200</t>
  </si>
  <si>
    <t>Эконом</t>
  </si>
  <si>
    <t xml:space="preserve">расстояние между ламелями 70мм </t>
  </si>
  <si>
    <t>Стандарт</t>
  </si>
  <si>
    <t xml:space="preserve">расстояние между ламелями 68мм </t>
  </si>
  <si>
    <t>Люкс</t>
  </si>
  <si>
    <t>расстояние между ламелями 45мм</t>
  </si>
  <si>
    <t>Премиум</t>
  </si>
  <si>
    <t>сдвоенная ламель с 2-мя степенями свободы, между ламелями 38 мм</t>
  </si>
  <si>
    <t>С КРУГЛЫМИ НОЖКАМИ</t>
  </si>
  <si>
    <t>ЭКОНОМ С КВАДРАТНЫМИ НОЖКАМИ</t>
  </si>
  <si>
    <t>Ед. измерения</t>
  </si>
  <si>
    <t>Представительство</t>
  </si>
  <si>
    <t>С НДС</t>
  </si>
  <si>
    <t>Колесо 353 Р</t>
  </si>
  <si>
    <t>Петля 400Б</t>
  </si>
  <si>
    <t>Тяга от механизма №498 L-365</t>
  </si>
  <si>
    <t>Механизм №504 без планки</t>
  </si>
  <si>
    <t>Механизм №556 Н без г/л</t>
  </si>
  <si>
    <t>Механизм № 559 Н без г/л</t>
  </si>
  <si>
    <t>Газлифт к 559 Стабилус</t>
  </si>
  <si>
    <t>Механизм №559\01Н без г/л</t>
  </si>
  <si>
    <t>Аксессуары</t>
  </si>
  <si>
    <t>Наименование</t>
  </si>
  <si>
    <t>Стоимость с НДС</t>
  </si>
  <si>
    <t>Ограничитель матраса</t>
  </si>
  <si>
    <t>шт.</t>
  </si>
  <si>
    <t>Дэмпфер</t>
  </si>
  <si>
    <t>Полка</t>
  </si>
  <si>
    <t>Стяжка угловая</t>
  </si>
  <si>
    <t>Механизм № 602 цинк. с пруж.</t>
  </si>
  <si>
    <t>Высота (мм)</t>
  </si>
  <si>
    <t>Название</t>
  </si>
  <si>
    <t>Опт без НДС</t>
  </si>
  <si>
    <t>Опт с НДС</t>
  </si>
  <si>
    <t>Розница</t>
  </si>
  <si>
    <t>В-206/1 мм</t>
  </si>
  <si>
    <t>В-206/1,5 мм</t>
  </si>
  <si>
    <t>В-206/1,8 мм</t>
  </si>
  <si>
    <t>В-022 Iron</t>
  </si>
  <si>
    <t>В-140</t>
  </si>
  <si>
    <t>В-155/100мм (d-40)</t>
  </si>
  <si>
    <t>В-155/100мм (d-50)</t>
  </si>
  <si>
    <t>В-155/130мм (d-40)</t>
  </si>
  <si>
    <t>В-155/130мм (d-50)</t>
  </si>
  <si>
    <t>В-155/150мм (d-40)</t>
  </si>
  <si>
    <t>В-155/150мм (d-50)</t>
  </si>
  <si>
    <t>В-155/160мм (d-40)</t>
  </si>
  <si>
    <t>В-155/160мм (d-50)</t>
  </si>
  <si>
    <t>В-155/200мм (d-40)</t>
  </si>
  <si>
    <t>В-155/200мм (d-50)</t>
  </si>
  <si>
    <t>В-155/220мм (d-40)</t>
  </si>
  <si>
    <t>В-155/220мм (d-50)</t>
  </si>
  <si>
    <t>А-021</t>
  </si>
  <si>
    <t>В-0605/140мм</t>
  </si>
  <si>
    <t>В-0606/150мм</t>
  </si>
  <si>
    <t>В-0702/120мм/150мм</t>
  </si>
  <si>
    <t>В-0705/100мм</t>
  </si>
  <si>
    <t>В-119/100мм</t>
  </si>
  <si>
    <t>В-119/150мм</t>
  </si>
  <si>
    <t>В-147/100мм</t>
  </si>
  <si>
    <t>В-173/175мм</t>
  </si>
  <si>
    <t>В-209-R/L 190мм</t>
  </si>
  <si>
    <t>В-211/200мм</t>
  </si>
  <si>
    <t>В-212/120мм</t>
  </si>
  <si>
    <t>С-64</t>
  </si>
  <si>
    <t>80-100</t>
  </si>
  <si>
    <t>В-298/220мм</t>
  </si>
  <si>
    <t>В-1901</t>
  </si>
  <si>
    <t>А-036</t>
  </si>
  <si>
    <t>А-113</t>
  </si>
  <si>
    <t>А-216</t>
  </si>
  <si>
    <t>А-221</t>
  </si>
  <si>
    <t>А-25</t>
  </si>
  <si>
    <t>А-27</t>
  </si>
  <si>
    <t>А-28/100мм</t>
  </si>
  <si>
    <t>ТЕ-011/150мм</t>
  </si>
  <si>
    <t>В-093/50х50</t>
  </si>
  <si>
    <t>Петля рояльная 3 L-500 цинк</t>
  </si>
  <si>
    <t xml:space="preserve">Петля рояльная 3 L-700 цинк </t>
  </si>
  <si>
    <t xml:space="preserve">Петля рояльная 3 L-815 цинк </t>
  </si>
  <si>
    <t>Петля рояльная 3 L-200 цинк</t>
  </si>
  <si>
    <t>Петля рояльная 3 L-250 цинк</t>
  </si>
  <si>
    <t>Петля рояльная 3 L-400 цинк</t>
  </si>
  <si>
    <t>Петля рояльная 3 L-740 цинк</t>
  </si>
  <si>
    <t>Механизм полимер 560 клик-кляк</t>
  </si>
  <si>
    <t>Механизм подъема Летто 40°</t>
  </si>
  <si>
    <t>Механизм подъема Ферро 43°</t>
  </si>
  <si>
    <t>В-065</t>
  </si>
  <si>
    <t>В-153/60мм</t>
  </si>
  <si>
    <t>В-153/100мм</t>
  </si>
  <si>
    <t>+375-29-622-13-50 Viber</t>
  </si>
  <si>
    <t>Ремни для матраса к №582 (2шт.*2,5м)</t>
  </si>
  <si>
    <t>100х          190, 195, 200</t>
  </si>
  <si>
    <t>При заказе основания нестандартной длины  свыше 200 см до 210 см стоимость увеличивается на 10%, свыше 210 - на 15%. Основания изготовлены из стальной трубы 30х30х1,2мм с глянцевым полимерным покрытием.  Ширина ламели в основаниях "Стандарт" и "Люкс" составляет 68 мм, в "Премиум" 25 мм, в основаниях "Эконом" составляет  53 мм.</t>
  </si>
  <si>
    <t>компл./шт.</t>
  </si>
  <si>
    <t>Механизм подъема 500, 800, 1000, 1200N</t>
  </si>
  <si>
    <t>компл.</t>
  </si>
  <si>
    <t>www.simpla.by</t>
  </si>
  <si>
    <t>www.симпла.бел</t>
  </si>
  <si>
    <t>Розница с НДС</t>
  </si>
  <si>
    <t>Механизмы серии "Аккордерн"</t>
  </si>
  <si>
    <t>Механизмы в 2 сложения</t>
  </si>
  <si>
    <t>Механизмы в 3 сложения</t>
  </si>
  <si>
    <t>Седафлекс 10М, 100, б/м</t>
  </si>
  <si>
    <t>Седафлекс 10М, 100 + матр. М9 (поролон)</t>
  </si>
  <si>
    <t>Седафлекс 10М, 140, б/м</t>
  </si>
  <si>
    <t>Седафлекс 10М, 140 + матр. М9 (поролон)</t>
  </si>
  <si>
    <t>Седафлекс 12М, 140, б/м</t>
  </si>
  <si>
    <t>Седафлекс 12М, 140 + матр. М11 (поролон)</t>
  </si>
  <si>
    <t>Седафлекс 12М, 140 + матр. М12 (пруж.)</t>
  </si>
  <si>
    <t>Седафлекс 12М, 150, б/м</t>
  </si>
  <si>
    <t>Седафлекс 12М, 150 + матр. М11 (поролон)</t>
  </si>
  <si>
    <t>Седафлекс 12М, 150 + матр. М12 (пруж.)</t>
  </si>
  <si>
    <t>Седафлекс 12М, 160, б/м</t>
  </si>
  <si>
    <t>Седафлекс 12М, 160 + матр. М11 (поролон)</t>
  </si>
  <si>
    <t>Седафлекс 12М, 160 + матр. М12 (пруж.)</t>
  </si>
  <si>
    <t>Лука D30, 152 см, без матраса</t>
  </si>
  <si>
    <t>Сюзи, 152 см, без матраса</t>
  </si>
  <si>
    <t>Аккордеон МТМ 70, 80</t>
  </si>
  <si>
    <t>Аккордеон МТМ 120</t>
  </si>
  <si>
    <t>Аккордеон МТМ 140</t>
  </si>
  <si>
    <t>Аккордеон МТМ 155</t>
  </si>
  <si>
    <t>Аккордеон МТМ 195</t>
  </si>
  <si>
    <t>Аккордеон АТС 70, 80</t>
  </si>
  <si>
    <t>Аккордеон АТС 120</t>
  </si>
  <si>
    <t>Аккордеон АТС 140</t>
  </si>
  <si>
    <t>Аккордеон АТС 155</t>
  </si>
  <si>
    <t>Аккордеон АТС 180</t>
  </si>
  <si>
    <t>Аккордеон АТС 195</t>
  </si>
  <si>
    <t>Седафлекс 10М, 140 + матр. М10 (пруж.)</t>
  </si>
  <si>
    <t>Ифагрид 90 б/м, 100 б/м</t>
  </si>
  <si>
    <t>Ифагрид 90 + матр. М7, 100 + матр. М7</t>
  </si>
  <si>
    <t>Ифагрид 120 б/м</t>
  </si>
  <si>
    <t>Ифагрид 120 + матр. М7/матр. Люкс</t>
  </si>
  <si>
    <t>278/325</t>
  </si>
  <si>
    <t>Ифагрид 130 б/м</t>
  </si>
  <si>
    <t>Ифагрид 130 + матр. М7/матр. Люкс</t>
  </si>
  <si>
    <t>Ифагрид 140 б/м</t>
  </si>
  <si>
    <t>Ифагрид 140 + матр. М7/матр. Люкс</t>
  </si>
  <si>
    <t>Ифагрид 150 б/м</t>
  </si>
  <si>
    <t>Ифагрид 150 + матр. М7/матр. Люкс</t>
  </si>
  <si>
    <t>Миксотойл 70 б/м, 80 б/м, 90 б/м</t>
  </si>
  <si>
    <t>Миксотойл 70 + матр. М5</t>
  </si>
  <si>
    <t>Миксотойл 80 + матр. М5</t>
  </si>
  <si>
    <t>Миксотойл 90 + матр. М5/матр. М6</t>
  </si>
  <si>
    <t>Миксотойл 100 б/м</t>
  </si>
  <si>
    <t>Миксотойл 100 + матр. М5</t>
  </si>
  <si>
    <t>Миксотойл 120 б/м</t>
  </si>
  <si>
    <t>Миксотойл 120 + матр. М5</t>
  </si>
  <si>
    <t>Миксотойл 130 б/м / усиленный</t>
  </si>
  <si>
    <t>Миксотойл 130 + матр. М5 / усиленный</t>
  </si>
  <si>
    <t>Миксотойл 130 + матр. М6 / усиленный</t>
  </si>
  <si>
    <t>Миксотойл 140 б/м / усиленный</t>
  </si>
  <si>
    <t>Миксотойл 140 + матр. М5 / усиленный</t>
  </si>
  <si>
    <t>Миксотойл 140 + матр. М6 / усиленный</t>
  </si>
  <si>
    <t>Миксотойл 150 б/м / усиленный</t>
  </si>
  <si>
    <t>Миксотойл 150 + матр. М5 / усиленный</t>
  </si>
  <si>
    <t>Миксотойл 150 + матр. М6 / усиленный</t>
  </si>
  <si>
    <t>234/255</t>
  </si>
  <si>
    <t>Миксотойл 160 б/м усиленный</t>
  </si>
  <si>
    <t>Миксотойл 160 + матр. М6 усиленный</t>
  </si>
  <si>
    <t>Механизмы серии "Банкетки"</t>
  </si>
  <si>
    <t>Банкетка кресло (без НСМ) / + НСМ</t>
  </si>
  <si>
    <t xml:space="preserve">Банкетка диван (без НСМ) / + НСМ </t>
  </si>
  <si>
    <t>80/104</t>
  </si>
  <si>
    <t>Арджента кресло (без НСМ) / + НСМ</t>
  </si>
  <si>
    <t>125/148</t>
  </si>
  <si>
    <t>Арджента диван (без НСМ) / + НСМ</t>
  </si>
  <si>
    <t>135/159</t>
  </si>
  <si>
    <t>Механизм НСМ</t>
  </si>
  <si>
    <t>Мебельный клей</t>
  </si>
  <si>
    <t>Мебельный клей Nova, 2.5 кг, РФ</t>
  </si>
  <si>
    <t>Защитный кожух к 582, 2 шт.</t>
  </si>
  <si>
    <t>Стопор к 582</t>
  </si>
  <si>
    <t>Механизм 600 без г/л</t>
  </si>
  <si>
    <t>При единовременном заказе оснований от 5 шт. скидка 5%</t>
  </si>
  <si>
    <t>04 октября 2017 года</t>
  </si>
  <si>
    <t>305/355</t>
  </si>
  <si>
    <t>285/335</t>
  </si>
  <si>
    <t>310/360</t>
  </si>
  <si>
    <t>290/345</t>
  </si>
  <si>
    <t>315/375</t>
  </si>
  <si>
    <t>326/385</t>
  </si>
  <si>
    <t>355/416</t>
  </si>
  <si>
    <t>175/185</t>
  </si>
  <si>
    <t>190/200</t>
  </si>
  <si>
    <t>135/155</t>
  </si>
  <si>
    <t>145/167</t>
  </si>
  <si>
    <t>195/215</t>
  </si>
  <si>
    <t>210/230</t>
  </si>
  <si>
    <t>208/225</t>
  </si>
  <si>
    <t>225/245</t>
  </si>
  <si>
    <t>140/160</t>
  </si>
  <si>
    <t>150/175</t>
  </si>
  <si>
    <t>200/220</t>
  </si>
  <si>
    <t>215/237</t>
  </si>
  <si>
    <t>213/235</t>
  </si>
  <si>
    <t>230/255</t>
  </si>
  <si>
    <t>154/175</t>
  </si>
  <si>
    <t>170/190</t>
  </si>
  <si>
    <t>218/237</t>
  </si>
  <si>
    <t>240/260</t>
  </si>
  <si>
    <t>255/275</t>
  </si>
  <si>
    <t>65/85</t>
  </si>
  <si>
    <t>70/95</t>
  </si>
  <si>
    <t>90/115</t>
  </si>
  <si>
    <t>135/160</t>
  </si>
  <si>
    <t>145/170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</si>
</sst>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11" fillId="0" borderId="3" xfId="0" applyFont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3" borderId="8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164" fontId="11" fillId="3" borderId="12" xfId="0" applyNumberFormat="1" applyFont="1" applyFill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/>
    <xf numFmtId="0" fontId="4" fillId="0" borderId="5" xfId="0" applyFont="1" applyBorder="1"/>
    <xf numFmtId="0" fontId="4" fillId="0" borderId="26" xfId="0" applyFont="1" applyBorder="1"/>
    <xf numFmtId="0" fontId="4" fillId="0" borderId="25" xfId="0" applyFont="1" applyBorder="1"/>
    <xf numFmtId="0" fontId="4" fillId="0" borderId="2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8" xfId="0" applyFont="1" applyBorder="1"/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0" xfId="3"/>
    <xf numFmtId="0" fontId="1" fillId="0" borderId="0" xfId="3" applyBorder="1"/>
    <xf numFmtId="3" fontId="9" fillId="0" borderId="2" xfId="3" applyNumberFormat="1" applyFont="1" applyFill="1" applyBorder="1" applyAlignment="1">
      <alignment horizontal="center" vertical="center"/>
    </xf>
    <xf numFmtId="3" fontId="9" fillId="0" borderId="43" xfId="3" applyNumberFormat="1" applyFont="1" applyFill="1" applyBorder="1" applyAlignment="1">
      <alignment horizontal="center" vertical="center" wrapText="1"/>
    </xf>
    <xf numFmtId="3" fontId="9" fillId="0" borderId="22" xfId="3" applyNumberFormat="1" applyFont="1" applyFill="1" applyBorder="1" applyAlignment="1">
      <alignment horizontal="center" vertical="center" wrapText="1"/>
    </xf>
    <xf numFmtId="3" fontId="9" fillId="0" borderId="21" xfId="3" applyNumberFormat="1" applyFont="1" applyFill="1" applyBorder="1" applyAlignment="1">
      <alignment horizontal="center" vertical="center" wrapText="1"/>
    </xf>
    <xf numFmtId="0" fontId="9" fillId="0" borderId="25" xfId="3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 wrapText="1"/>
    </xf>
    <xf numFmtId="3" fontId="9" fillId="0" borderId="26" xfId="3" applyNumberFormat="1" applyFont="1" applyFill="1" applyBorder="1" applyAlignment="1">
      <alignment horizontal="center" vertical="center"/>
    </xf>
    <xf numFmtId="3" fontId="9" fillId="0" borderId="10" xfId="3" applyNumberFormat="1" applyFont="1" applyFill="1" applyBorder="1" applyAlignment="1">
      <alignment horizontal="center" vertical="center" wrapText="1"/>
    </xf>
    <xf numFmtId="3" fontId="9" fillId="0" borderId="11" xfId="3" applyNumberFormat="1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10" xfId="3" applyFont="1" applyBorder="1" applyAlignment="1">
      <alignment vertical="center"/>
    </xf>
    <xf numFmtId="0" fontId="13" fillId="0" borderId="11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1" fillId="0" borderId="0" xfId="3" applyFill="1"/>
    <xf numFmtId="0" fontId="7" fillId="0" borderId="13" xfId="3" applyFont="1" applyBorder="1" applyAlignment="1">
      <alignment horizontal="center" vertical="center"/>
    </xf>
    <xf numFmtId="0" fontId="0" fillId="0" borderId="0" xfId="0" applyFill="1"/>
    <xf numFmtId="0" fontId="6" fillId="0" borderId="0" xfId="3" applyNumberFormat="1" applyFont="1" applyBorder="1" applyAlignment="1">
      <alignment vertical="center" wrapText="1"/>
    </xf>
    <xf numFmtId="0" fontId="13" fillId="0" borderId="0" xfId="3" applyFont="1" applyBorder="1"/>
    <xf numFmtId="0" fontId="9" fillId="0" borderId="4" xfId="3" applyFont="1" applyFill="1" applyBorder="1" applyAlignment="1">
      <alignment horizontal="center" vertical="center" wrapText="1"/>
    </xf>
    <xf numFmtId="3" fontId="8" fillId="0" borderId="0" xfId="3" applyNumberFormat="1" applyFont="1" applyFill="1" applyBorder="1" applyAlignment="1">
      <alignment horizontal="left" vertical="center" wrapText="1"/>
    </xf>
    <xf numFmtId="3" fontId="16" fillId="0" borderId="0" xfId="3" applyNumberFormat="1" applyFont="1" applyBorder="1" applyAlignment="1">
      <alignment horizontal="center"/>
    </xf>
    <xf numFmtId="3" fontId="16" fillId="0" borderId="0" xfId="3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3" borderId="32" xfId="0" applyFont="1" applyFill="1" applyBorder="1" applyAlignment="1">
      <alignment horizontal="center"/>
    </xf>
    <xf numFmtId="164" fontId="11" fillId="3" borderId="33" xfId="0" applyNumberFormat="1" applyFont="1" applyFill="1" applyBorder="1" applyAlignment="1">
      <alignment horizontal="center"/>
    </xf>
    <xf numFmtId="164" fontId="11" fillId="3" borderId="32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/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/>
    </xf>
    <xf numFmtId="3" fontId="7" fillId="0" borderId="3" xfId="3" applyNumberFormat="1" applyFont="1" applyBorder="1" applyAlignment="1">
      <alignment horizontal="center" vertical="center"/>
    </xf>
    <xf numFmtId="3" fontId="7" fillId="0" borderId="12" xfId="3" applyNumberFormat="1" applyFont="1" applyBorder="1" applyAlignment="1">
      <alignment horizontal="center" vertical="center"/>
    </xf>
    <xf numFmtId="3" fontId="7" fillId="0" borderId="13" xfId="3" applyNumberFormat="1" applyFont="1" applyBorder="1" applyAlignment="1">
      <alignment horizontal="center" vertical="center"/>
    </xf>
    <xf numFmtId="3" fontId="7" fillId="0" borderId="14" xfId="3" applyNumberFormat="1" applyFont="1" applyBorder="1" applyAlignment="1">
      <alignment horizontal="center" vertical="center"/>
    </xf>
    <xf numFmtId="3" fontId="7" fillId="0" borderId="3" xfId="3" applyNumberFormat="1" applyFont="1" applyFill="1" applyBorder="1" applyAlignment="1">
      <alignment horizontal="center" vertical="center"/>
    </xf>
    <xf numFmtId="3" fontId="7" fillId="0" borderId="12" xfId="3" applyNumberFormat="1" applyFont="1" applyFill="1" applyBorder="1" applyAlignment="1">
      <alignment horizontal="center" vertical="center"/>
    </xf>
    <xf numFmtId="3" fontId="7" fillId="0" borderId="13" xfId="3" applyNumberFormat="1" applyFont="1" applyFill="1" applyBorder="1" applyAlignment="1">
      <alignment horizontal="center" vertical="center"/>
    </xf>
    <xf numFmtId="3" fontId="7" fillId="0" borderId="14" xfId="3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3" xfId="0" applyNumberFormat="1" applyFont="1" applyFill="1" applyBorder="1" applyAlignment="1">
      <alignment horizontal="center"/>
    </xf>
    <xf numFmtId="2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left" vertical="center" wrapText="1"/>
    </xf>
    <xf numFmtId="0" fontId="6" fillId="0" borderId="17" xfId="3" applyNumberFormat="1" applyFont="1" applyBorder="1" applyAlignment="1">
      <alignment horizontal="left" vertical="center" wrapText="1"/>
    </xf>
    <xf numFmtId="0" fontId="6" fillId="0" borderId="16" xfId="3" applyNumberFormat="1" applyFont="1" applyBorder="1" applyAlignment="1">
      <alignment horizontal="left" vertical="center" wrapText="1"/>
    </xf>
    <xf numFmtId="0" fontId="6" fillId="0" borderId="7" xfId="3" applyNumberFormat="1" applyFont="1" applyBorder="1" applyAlignment="1">
      <alignment horizontal="left" vertical="center" wrapText="1"/>
    </xf>
    <xf numFmtId="0" fontId="6" fillId="0" borderId="15" xfId="3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left" vertical="center" wrapText="1"/>
    </xf>
    <xf numFmtId="0" fontId="13" fillId="4" borderId="2" xfId="3" applyFont="1" applyFill="1" applyBorder="1" applyAlignment="1">
      <alignment horizontal="center" wrapText="1"/>
    </xf>
    <xf numFmtId="0" fontId="13" fillId="4" borderId="17" xfId="3" applyFont="1" applyFill="1" applyBorder="1" applyAlignment="1">
      <alignment horizontal="center" wrapText="1"/>
    </xf>
    <xf numFmtId="0" fontId="13" fillId="4" borderId="16" xfId="3" applyFont="1" applyFill="1" applyBorder="1" applyAlignment="1">
      <alignment horizontal="center" wrapText="1"/>
    </xf>
    <xf numFmtId="0" fontId="13" fillId="4" borderId="7" xfId="3" applyFont="1" applyFill="1" applyBorder="1" applyAlignment="1">
      <alignment horizontal="center" wrapText="1"/>
    </xf>
    <xf numFmtId="0" fontId="13" fillId="4" borderId="15" xfId="3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center" wrapText="1"/>
    </xf>
    <xf numFmtId="49" fontId="13" fillId="0" borderId="0" xfId="3" applyNumberFormat="1" applyFont="1" applyBorder="1" applyAlignment="1">
      <alignment horizontal="left"/>
    </xf>
    <xf numFmtId="0" fontId="10" fillId="0" borderId="29" xfId="3" applyFont="1" applyFill="1" applyBorder="1" applyAlignment="1">
      <alignment horizontal="center" vertical="center"/>
    </xf>
    <xf numFmtId="0" fontId="10" fillId="0" borderId="28" xfId="3" applyFont="1" applyFill="1" applyBorder="1" applyAlignment="1">
      <alignment horizontal="center" vertical="center"/>
    </xf>
    <xf numFmtId="3" fontId="8" fillId="0" borderId="3" xfId="3" applyNumberFormat="1" applyFont="1" applyFill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/>
    </xf>
    <xf numFmtId="0" fontId="18" fillId="0" borderId="0" xfId="13" applyFont="1" applyBorder="1" applyAlignment="1">
      <alignment horizontal="left"/>
    </xf>
    <xf numFmtId="0" fontId="18" fillId="0" borderId="0" xfId="3" applyFont="1" applyBorder="1" applyAlignment="1">
      <alignment horizontal="left"/>
    </xf>
    <xf numFmtId="3" fontId="8" fillId="0" borderId="3" xfId="3" applyNumberFormat="1" applyFont="1" applyFill="1" applyBorder="1" applyAlignment="1">
      <alignment horizontal="left" vertical="center" wrapText="1"/>
    </xf>
    <xf numFmtId="3" fontId="8" fillId="0" borderId="13" xfId="3" applyNumberFormat="1" applyFont="1" applyFill="1" applyBorder="1" applyAlignment="1">
      <alignment horizontal="center" vertical="center" wrapText="1"/>
    </xf>
    <xf numFmtId="0" fontId="18" fillId="2" borderId="35" xfId="3" applyFont="1" applyFill="1" applyBorder="1" applyAlignment="1">
      <alignment horizontal="center" vertical="center"/>
    </xf>
    <xf numFmtId="0" fontId="15" fillId="0" borderId="17" xfId="3" applyFont="1" applyBorder="1" applyAlignment="1">
      <alignment horizontal="right"/>
    </xf>
    <xf numFmtId="49" fontId="13" fillId="0" borderId="0" xfId="3" applyNumberFormat="1" applyFont="1" applyBorder="1" applyAlignment="1">
      <alignment horizontal="right"/>
    </xf>
    <xf numFmtId="0" fontId="13" fillId="0" borderId="0" xfId="3" applyFont="1" applyBorder="1" applyAlignment="1">
      <alignment horizontal="left"/>
    </xf>
    <xf numFmtId="0" fontId="10" fillId="0" borderId="44" xfId="3" applyFont="1" applyFill="1" applyBorder="1" applyAlignment="1">
      <alignment horizontal="center" vertical="center"/>
    </xf>
    <xf numFmtId="0" fontId="10" fillId="0" borderId="45" xfId="3" applyFont="1" applyFill="1" applyBorder="1" applyAlignment="1">
      <alignment horizontal="center" vertical="center"/>
    </xf>
    <xf numFmtId="3" fontId="8" fillId="0" borderId="13" xfId="3" applyNumberFormat="1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8" fillId="0" borderId="35" xfId="3" applyFont="1" applyFill="1" applyBorder="1" applyAlignment="1">
      <alignment horizontal="center" vertical="center" wrapText="1"/>
    </xf>
    <xf numFmtId="4" fontId="7" fillId="0" borderId="13" xfId="3" applyNumberFormat="1" applyFont="1" applyBorder="1" applyAlignment="1">
      <alignment horizontal="center" vertical="center"/>
    </xf>
    <xf numFmtId="4" fontId="7" fillId="0" borderId="14" xfId="3" applyNumberFormat="1" applyFont="1" applyBorder="1" applyAlignment="1">
      <alignment horizontal="center" vertical="center"/>
    </xf>
    <xf numFmtId="4" fontId="7" fillId="0" borderId="3" xfId="3" applyNumberFormat="1" applyFont="1" applyBorder="1" applyAlignment="1">
      <alignment horizontal="center" vertical="center"/>
    </xf>
    <xf numFmtId="4" fontId="7" fillId="0" borderId="12" xfId="3" applyNumberFormat="1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3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/>
    </xf>
    <xf numFmtId="0" fontId="7" fillId="0" borderId="12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12" xfId="3" applyNumberFormat="1" applyFont="1" applyFill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13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3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3"/>
    <cellStyle name="Обычный 2 3" xfId="6"/>
    <cellStyle name="Обычный 2 4" xfId="8"/>
    <cellStyle name="Обычный 2 5" xfId="10"/>
    <cellStyle name="Обычный 2 6" xfId="12"/>
    <cellStyle name="Обычный 3" xfId="4"/>
    <cellStyle name="Обычный 4" xfId="7"/>
    <cellStyle name="Обычный 5" xfId="9"/>
    <cellStyle name="Обычный 6" xfId="11"/>
    <cellStyle name="Процентный 2" xfId="2"/>
    <cellStyle name="Процентн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19050</xdr:rowOff>
    </xdr:from>
    <xdr:to>
      <xdr:col>0</xdr:col>
      <xdr:colOff>598884</xdr:colOff>
      <xdr:row>4</xdr:row>
      <xdr:rowOff>133350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257175"/>
          <a:ext cx="598883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</xdr:row>
      <xdr:rowOff>171450</xdr:rowOff>
    </xdr:from>
    <xdr:to>
      <xdr:col>0</xdr:col>
      <xdr:colOff>608548</xdr:colOff>
      <xdr:row>7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90600"/>
          <a:ext cx="608548" cy="6000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600075</xdr:colOff>
      <xdr:row>16</xdr:row>
      <xdr:rowOff>38100</xdr:rowOff>
    </xdr:to>
    <xdr:pic>
      <xdr:nvPicPr>
        <xdr:cNvPr id="8" name="Рисунок 7" descr="В14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2181225"/>
          <a:ext cx="600075" cy="9810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21</xdr:row>
      <xdr:rowOff>190499</xdr:rowOff>
    </xdr:from>
    <xdr:to>
      <xdr:col>0</xdr:col>
      <xdr:colOff>600074</xdr:colOff>
      <xdr:row>27</xdr:row>
      <xdr:rowOff>161925</xdr:rowOff>
    </xdr:to>
    <xdr:pic>
      <xdr:nvPicPr>
        <xdr:cNvPr id="9" name="Рисунок 8" descr="В155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4276724"/>
          <a:ext cx="600074" cy="113347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0</xdr:colOff>
      <xdr:row>31</xdr:row>
      <xdr:rowOff>9525</xdr:rowOff>
    </xdr:from>
    <xdr:to>
      <xdr:col>1</xdr:col>
      <xdr:colOff>0</xdr:colOff>
      <xdr:row>33</xdr:row>
      <xdr:rowOff>180975</xdr:rowOff>
    </xdr:to>
    <xdr:pic>
      <xdr:nvPicPr>
        <xdr:cNvPr id="10" name="Рисунок 9" descr="А02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6010275"/>
          <a:ext cx="6096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</xdr:rowOff>
    </xdr:from>
    <xdr:to>
      <xdr:col>1</xdr:col>
      <xdr:colOff>0</xdr:colOff>
      <xdr:row>36</xdr:row>
      <xdr:rowOff>0</xdr:rowOff>
    </xdr:to>
    <xdr:pic>
      <xdr:nvPicPr>
        <xdr:cNvPr id="11" name="Рисунок 10" descr="А06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581776"/>
          <a:ext cx="609600" cy="390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19050</xdr:rowOff>
    </xdr:from>
    <xdr:to>
      <xdr:col>0</xdr:col>
      <xdr:colOff>600075</xdr:colOff>
      <xdr:row>38</xdr:row>
      <xdr:rowOff>180975</xdr:rowOff>
    </xdr:to>
    <xdr:pic>
      <xdr:nvPicPr>
        <xdr:cNvPr id="12" name="Рисунок 11" descr="В0605-140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991350"/>
          <a:ext cx="600075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600075</xdr:colOff>
      <xdr:row>41</xdr:row>
      <xdr:rowOff>180975</xdr:rowOff>
    </xdr:to>
    <xdr:pic>
      <xdr:nvPicPr>
        <xdr:cNvPr id="13" name="Рисунок 12" descr="В0606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7553325"/>
          <a:ext cx="60007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</xdr:rowOff>
    </xdr:from>
    <xdr:to>
      <xdr:col>1</xdr:col>
      <xdr:colOff>0</xdr:colOff>
      <xdr:row>44</xdr:row>
      <xdr:rowOff>171450</xdr:rowOff>
    </xdr:to>
    <xdr:pic>
      <xdr:nvPicPr>
        <xdr:cNvPr id="14" name="Рисунок 13" descr="В0702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8134351"/>
          <a:ext cx="609600" cy="5524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600075</xdr:colOff>
      <xdr:row>47</xdr:row>
      <xdr:rowOff>190500</xdr:rowOff>
    </xdr:to>
    <xdr:pic>
      <xdr:nvPicPr>
        <xdr:cNvPr id="15" name="Рисунок 14" descr="В070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8715375"/>
          <a:ext cx="60007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600075</xdr:colOff>
      <xdr:row>50</xdr:row>
      <xdr:rowOff>171450</xdr:rowOff>
    </xdr:to>
    <xdr:pic>
      <xdr:nvPicPr>
        <xdr:cNvPr id="16" name="Рисунок 15" descr="В119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9296400"/>
          <a:ext cx="60007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51</xdr:row>
      <xdr:rowOff>0</xdr:rowOff>
    </xdr:from>
    <xdr:to>
      <xdr:col>1</xdr:col>
      <xdr:colOff>0</xdr:colOff>
      <xdr:row>53</xdr:row>
      <xdr:rowOff>180975</xdr:rowOff>
    </xdr:to>
    <xdr:pic>
      <xdr:nvPicPr>
        <xdr:cNvPr id="17" name="Рисунок 16" descr="В14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" y="9877425"/>
          <a:ext cx="609599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1</xdr:rowOff>
    </xdr:from>
    <xdr:to>
      <xdr:col>1</xdr:col>
      <xdr:colOff>0</xdr:colOff>
      <xdr:row>56</xdr:row>
      <xdr:rowOff>133351</xdr:rowOff>
    </xdr:to>
    <xdr:pic>
      <xdr:nvPicPr>
        <xdr:cNvPr id="18" name="Рисунок 17" descr="В153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10458451"/>
          <a:ext cx="609600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28575</xdr:rowOff>
    </xdr:from>
    <xdr:to>
      <xdr:col>1</xdr:col>
      <xdr:colOff>0</xdr:colOff>
      <xdr:row>59</xdr:row>
      <xdr:rowOff>180975</xdr:rowOff>
    </xdr:to>
    <xdr:pic>
      <xdr:nvPicPr>
        <xdr:cNvPr id="19" name="Рисунок 18" descr="В17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1105852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600075</xdr:colOff>
      <xdr:row>62</xdr:row>
      <xdr:rowOff>180975</xdr:rowOff>
    </xdr:to>
    <xdr:pic>
      <xdr:nvPicPr>
        <xdr:cNvPr id="20" name="Рисунок 19" descr="В209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11601450"/>
          <a:ext cx="60007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62</xdr:row>
      <xdr:rowOff>200024</xdr:rowOff>
    </xdr:from>
    <xdr:to>
      <xdr:col>1</xdr:col>
      <xdr:colOff>0</xdr:colOff>
      <xdr:row>65</xdr:row>
      <xdr:rowOff>171450</xdr:rowOff>
    </xdr:to>
    <xdr:pic>
      <xdr:nvPicPr>
        <xdr:cNvPr id="21" name="Рисунок 20" descr="В211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" y="12191999"/>
          <a:ext cx="609599" cy="5524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0</xdr:rowOff>
    </xdr:from>
    <xdr:to>
      <xdr:col>1</xdr:col>
      <xdr:colOff>0</xdr:colOff>
      <xdr:row>68</xdr:row>
      <xdr:rowOff>190500</xdr:rowOff>
    </xdr:to>
    <xdr:pic>
      <xdr:nvPicPr>
        <xdr:cNvPr id="22" name="Рисунок 21" descr="В21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2773025"/>
          <a:ext cx="6096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600075</xdr:colOff>
      <xdr:row>71</xdr:row>
      <xdr:rowOff>180975</xdr:rowOff>
    </xdr:to>
    <xdr:pic>
      <xdr:nvPicPr>
        <xdr:cNvPr id="23" name="Рисунок 22" descr="С64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3354050"/>
          <a:ext cx="600075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1</xdr:col>
      <xdr:colOff>0</xdr:colOff>
      <xdr:row>74</xdr:row>
      <xdr:rowOff>180975</xdr:rowOff>
    </xdr:to>
    <xdr:pic>
      <xdr:nvPicPr>
        <xdr:cNvPr id="24" name="Рисунок 23" descr="В29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3935075"/>
          <a:ext cx="60960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1</xdr:col>
      <xdr:colOff>0</xdr:colOff>
      <xdr:row>77</xdr:row>
      <xdr:rowOff>190500</xdr:rowOff>
    </xdr:to>
    <xdr:pic>
      <xdr:nvPicPr>
        <xdr:cNvPr id="25" name="Рисунок 24" descr="В1901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4516100"/>
          <a:ext cx="6096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1</xdr:col>
      <xdr:colOff>0</xdr:colOff>
      <xdr:row>80</xdr:row>
      <xdr:rowOff>171450</xdr:rowOff>
    </xdr:to>
    <xdr:pic>
      <xdr:nvPicPr>
        <xdr:cNvPr id="26" name="Рисунок 25" descr="А036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5097125"/>
          <a:ext cx="6096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600075</xdr:colOff>
      <xdr:row>83</xdr:row>
      <xdr:rowOff>171450</xdr:rowOff>
    </xdr:to>
    <xdr:pic>
      <xdr:nvPicPr>
        <xdr:cNvPr id="27" name="Рисунок 26" descr="А113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5678150"/>
          <a:ext cx="600075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1</xdr:col>
      <xdr:colOff>0</xdr:colOff>
      <xdr:row>86</xdr:row>
      <xdr:rowOff>171450</xdr:rowOff>
    </xdr:to>
    <xdr:pic>
      <xdr:nvPicPr>
        <xdr:cNvPr id="28" name="Рисунок 27" descr="А216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6259175"/>
          <a:ext cx="6096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1</xdr:col>
      <xdr:colOff>0</xdr:colOff>
      <xdr:row>89</xdr:row>
      <xdr:rowOff>190500</xdr:rowOff>
    </xdr:to>
    <xdr:pic>
      <xdr:nvPicPr>
        <xdr:cNvPr id="29" name="Рисунок 28" descr="А221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6840200"/>
          <a:ext cx="609600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1</xdr:col>
      <xdr:colOff>0</xdr:colOff>
      <xdr:row>92</xdr:row>
      <xdr:rowOff>171450</xdr:rowOff>
    </xdr:to>
    <xdr:pic>
      <xdr:nvPicPr>
        <xdr:cNvPr id="30" name="Рисунок 29" descr="А25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17421225"/>
          <a:ext cx="6096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93</xdr:row>
      <xdr:rowOff>0</xdr:rowOff>
    </xdr:from>
    <xdr:to>
      <xdr:col>0</xdr:col>
      <xdr:colOff>600075</xdr:colOff>
      <xdr:row>95</xdr:row>
      <xdr:rowOff>180975</xdr:rowOff>
    </xdr:to>
    <xdr:pic>
      <xdr:nvPicPr>
        <xdr:cNvPr id="31" name="Рисунок 30" descr="А27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" y="18002250"/>
          <a:ext cx="600074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200024</xdr:rowOff>
    </xdr:from>
    <xdr:to>
      <xdr:col>1</xdr:col>
      <xdr:colOff>0</xdr:colOff>
      <xdr:row>98</xdr:row>
      <xdr:rowOff>180974</xdr:rowOff>
    </xdr:to>
    <xdr:pic>
      <xdr:nvPicPr>
        <xdr:cNvPr id="32" name="Рисунок 31" descr="А28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18583274"/>
          <a:ext cx="609600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1</xdr:col>
      <xdr:colOff>0</xdr:colOff>
      <xdr:row>101</xdr:row>
      <xdr:rowOff>171450</xdr:rowOff>
    </xdr:to>
    <xdr:pic>
      <xdr:nvPicPr>
        <xdr:cNvPr id="33" name="Рисунок 32" descr="ТЕ011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19164300"/>
          <a:ext cx="60960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1</xdr:col>
      <xdr:colOff>0</xdr:colOff>
      <xdr:row>106</xdr:row>
      <xdr:rowOff>190500</xdr:rowOff>
    </xdr:to>
    <xdr:pic>
      <xdr:nvPicPr>
        <xdr:cNvPr id="34" name="Рисунок 33" descr="В093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9745325"/>
          <a:ext cx="6096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&#1089;&#1080;&#1084;&#1087;&#1083;&#1072;.&#1073;&#1077;&#1083;/" TargetMode="External"/><Relationship Id="rId1" Type="http://schemas.openxmlformats.org/officeDocument/2006/relationships/hyperlink" Target="http://www.simpla.by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4"/>
  <sheetViews>
    <sheetView tabSelected="1" workbookViewId="0">
      <selection activeCell="A343" sqref="A343"/>
    </sheetView>
  </sheetViews>
  <sheetFormatPr defaultRowHeight="15" x14ac:dyDescent="0.25"/>
  <cols>
    <col min="1" max="1" width="48" style="70" customWidth="1"/>
    <col min="2" max="2" width="7" style="70" customWidth="1"/>
    <col min="3" max="6" width="0" style="70" hidden="1" customWidth="1"/>
    <col min="7" max="7" width="1.28515625" style="70" hidden="1" customWidth="1"/>
    <col min="8" max="8" width="10.5703125" style="70" customWidth="1"/>
    <col min="9" max="10" width="0" style="70" hidden="1" customWidth="1"/>
    <col min="11" max="11" width="12" style="70" customWidth="1"/>
    <col min="12" max="12" width="0" hidden="1" customWidth="1"/>
    <col min="13" max="13" width="9.7109375" hidden="1" customWidth="1"/>
  </cols>
  <sheetData>
    <row r="1" spans="1:13" ht="15.75" customHeight="1" x14ac:dyDescent="0.25">
      <c r="A1" s="94" t="s">
        <v>0</v>
      </c>
      <c r="B1" s="94" t="s">
        <v>289</v>
      </c>
      <c r="C1" s="54" t="s">
        <v>1</v>
      </c>
      <c r="D1" s="94" t="s">
        <v>2</v>
      </c>
      <c r="E1" s="54" t="s">
        <v>3</v>
      </c>
      <c r="F1" s="94" t="s">
        <v>4</v>
      </c>
      <c r="G1" s="94" t="s">
        <v>5</v>
      </c>
      <c r="H1" s="94" t="s">
        <v>312</v>
      </c>
      <c r="I1" s="94" t="s">
        <v>6</v>
      </c>
      <c r="J1" s="94"/>
      <c r="K1" s="94" t="s">
        <v>378</v>
      </c>
      <c r="L1" s="93" t="s">
        <v>290</v>
      </c>
      <c r="M1" s="93"/>
    </row>
    <row r="2" spans="1:13" ht="31.5" x14ac:dyDescent="0.25">
      <c r="A2" s="94"/>
      <c r="B2" s="94"/>
      <c r="C2" s="54" t="s">
        <v>7</v>
      </c>
      <c r="D2" s="94"/>
      <c r="E2" s="54" t="s">
        <v>8</v>
      </c>
      <c r="F2" s="94"/>
      <c r="G2" s="94"/>
      <c r="H2" s="94"/>
      <c r="I2" s="94"/>
      <c r="J2" s="94"/>
      <c r="K2" s="94"/>
      <c r="L2" s="93"/>
      <c r="M2" s="93"/>
    </row>
    <row r="3" spans="1:13" ht="0.75" customHeight="1" x14ac:dyDescent="0.25">
      <c r="A3" s="94"/>
      <c r="B3" s="94"/>
      <c r="C3" s="54" t="s">
        <v>9</v>
      </c>
      <c r="D3" s="94"/>
      <c r="E3" s="54" t="s">
        <v>10</v>
      </c>
      <c r="F3" s="54">
        <v>3.2000000000000001E-2</v>
      </c>
      <c r="G3" s="94"/>
      <c r="H3" s="94"/>
      <c r="I3" s="94"/>
      <c r="J3" s="94"/>
      <c r="K3" s="94"/>
      <c r="L3" s="65" t="s">
        <v>8</v>
      </c>
      <c r="M3" s="2" t="s">
        <v>291</v>
      </c>
    </row>
    <row r="4" spans="1:13" ht="16.5" customHeight="1" x14ac:dyDescent="0.25">
      <c r="A4" s="60" t="s">
        <v>65</v>
      </c>
      <c r="B4" s="57" t="s">
        <v>12</v>
      </c>
      <c r="C4" s="57">
        <v>0.03</v>
      </c>
      <c r="D4" s="57">
        <v>600</v>
      </c>
      <c r="E4" s="58">
        <v>8.27</v>
      </c>
      <c r="F4" s="56">
        <f>F13</f>
        <v>3.2000000000000001E-2</v>
      </c>
      <c r="G4" s="55">
        <v>20</v>
      </c>
      <c r="H4" s="86">
        <v>0.37</v>
      </c>
      <c r="I4" s="87">
        <v>60</v>
      </c>
      <c r="J4" s="87">
        <v>0.56663039999999998</v>
      </c>
      <c r="K4" s="87">
        <v>0.6</v>
      </c>
      <c r="L4" s="66"/>
      <c r="M4" s="4"/>
    </row>
    <row r="5" spans="1:13" ht="16.5" customHeight="1" x14ac:dyDescent="0.25">
      <c r="A5" s="60" t="s">
        <v>254</v>
      </c>
      <c r="B5" s="57" t="s">
        <v>12</v>
      </c>
      <c r="C5" s="57">
        <v>8.5999999999999993E-2</v>
      </c>
      <c r="D5" s="57">
        <v>250</v>
      </c>
      <c r="E5" s="58">
        <v>13.41</v>
      </c>
      <c r="F5" s="56" t="e">
        <f>F12</f>
        <v>#REF!</v>
      </c>
      <c r="G5" s="55">
        <v>20</v>
      </c>
      <c r="H5" s="86">
        <v>0.61</v>
      </c>
      <c r="I5" s="87">
        <v>60</v>
      </c>
      <c r="J5" s="87">
        <v>0.91914240000000014</v>
      </c>
      <c r="K5" s="87">
        <v>1</v>
      </c>
      <c r="L5" s="66"/>
      <c r="M5" s="4"/>
    </row>
    <row r="6" spans="1:13" ht="15" customHeight="1" x14ac:dyDescent="0.25">
      <c r="A6" s="60" t="s">
        <v>14</v>
      </c>
      <c r="B6" s="57" t="s">
        <v>15</v>
      </c>
      <c r="C6" s="57">
        <v>0.20300000000000001</v>
      </c>
      <c r="D6" s="57">
        <v>100</v>
      </c>
      <c r="E6" s="58">
        <v>30.91</v>
      </c>
      <c r="F6" s="56">
        <f>F13</f>
        <v>3.2000000000000001E-2</v>
      </c>
      <c r="G6" s="55">
        <v>20</v>
      </c>
      <c r="H6" s="86">
        <v>1.4</v>
      </c>
      <c r="I6" s="87">
        <v>60</v>
      </c>
      <c r="J6" s="87">
        <v>2.1189888000000003</v>
      </c>
      <c r="K6" s="87">
        <v>2.5</v>
      </c>
      <c r="L6" s="66" t="e">
        <f>#REF!-#REF!/100*5</f>
        <v>#REF!</v>
      </c>
      <c r="M6" s="4">
        <f t="shared" ref="M6:M74" si="0">H6-H6/100*5</f>
        <v>1.3299999999999998</v>
      </c>
    </row>
    <row r="7" spans="1:13" ht="14.25" customHeight="1" x14ac:dyDescent="0.25">
      <c r="A7" s="60" t="s">
        <v>18</v>
      </c>
      <c r="B7" s="57" t="s">
        <v>12</v>
      </c>
      <c r="C7" s="57">
        <v>8.9999999999999993E-3</v>
      </c>
      <c r="D7" s="57" t="s">
        <v>17</v>
      </c>
      <c r="E7" s="58">
        <v>1.44</v>
      </c>
      <c r="F7" s="56">
        <f>F14</f>
        <v>3.2000000000000001E-2</v>
      </c>
      <c r="G7" s="55">
        <v>20</v>
      </c>
      <c r="H7" s="86">
        <v>7.0000000000000007E-2</v>
      </c>
      <c r="I7" s="87">
        <v>60</v>
      </c>
      <c r="J7" s="87">
        <v>9.8572800000000002E-2</v>
      </c>
      <c r="K7" s="87">
        <v>0.15</v>
      </c>
      <c r="L7" s="66"/>
      <c r="M7" s="4"/>
    </row>
    <row r="8" spans="1:13" ht="15.75" customHeight="1" x14ac:dyDescent="0.25">
      <c r="A8" s="60" t="s">
        <v>43</v>
      </c>
      <c r="B8" s="57" t="s">
        <v>12</v>
      </c>
      <c r="C8" s="57">
        <v>1E-3</v>
      </c>
      <c r="D8" s="57" t="s">
        <v>42</v>
      </c>
      <c r="E8" s="56">
        <v>0.79</v>
      </c>
      <c r="F8" s="56">
        <f>F41</f>
        <v>3.2000000000000001E-2</v>
      </c>
      <c r="G8" s="55">
        <v>20</v>
      </c>
      <c r="H8" s="86">
        <v>0.04</v>
      </c>
      <c r="I8" s="87">
        <v>60</v>
      </c>
      <c r="J8" s="87">
        <v>5.4182400000000006E-2</v>
      </c>
      <c r="K8" s="87">
        <v>0.1</v>
      </c>
      <c r="L8" s="66"/>
      <c r="M8" s="4"/>
    </row>
    <row r="9" spans="1:13" ht="15.75" customHeight="1" x14ac:dyDescent="0.25">
      <c r="A9" s="60" t="s">
        <v>249</v>
      </c>
      <c r="B9" s="57" t="s">
        <v>12</v>
      </c>
      <c r="C9" s="57">
        <v>1.4E-2</v>
      </c>
      <c r="D9" s="57">
        <v>800</v>
      </c>
      <c r="E9" s="56">
        <v>1.98</v>
      </c>
      <c r="F9" s="56" t="e">
        <f>F258</f>
        <v>#REF!</v>
      </c>
      <c r="G9" s="55">
        <v>20</v>
      </c>
      <c r="H9" s="86">
        <v>0.09</v>
      </c>
      <c r="I9" s="87">
        <v>60</v>
      </c>
      <c r="J9" s="87">
        <v>0.13578240000000003</v>
      </c>
      <c r="K9" s="87">
        <v>0.15</v>
      </c>
      <c r="L9" s="66"/>
      <c r="M9" s="4"/>
    </row>
    <row r="10" spans="1:13" ht="15.75" customHeight="1" x14ac:dyDescent="0.25">
      <c r="A10" s="60" t="s">
        <v>251</v>
      </c>
      <c r="B10" s="57" t="s">
        <v>12</v>
      </c>
      <c r="C10" s="57">
        <v>1E-3</v>
      </c>
      <c r="D10" s="57" t="s">
        <v>42</v>
      </c>
      <c r="E10" s="56">
        <v>0.59</v>
      </c>
      <c r="F10" s="56" t="e">
        <f>F260</f>
        <v>#REF!</v>
      </c>
      <c r="G10" s="55">
        <v>20</v>
      </c>
      <c r="H10" s="86">
        <v>2.5296000000000003E-2</v>
      </c>
      <c r="I10" s="87">
        <v>60</v>
      </c>
      <c r="J10" s="87">
        <v>4.0473600000000005E-2</v>
      </c>
      <c r="K10" s="87">
        <v>0.05</v>
      </c>
      <c r="L10" s="66"/>
      <c r="M10" s="4"/>
    </row>
    <row r="11" spans="1:13" ht="16.5" customHeight="1" x14ac:dyDescent="0.25">
      <c r="A11" s="60" t="s">
        <v>252</v>
      </c>
      <c r="B11" s="57" t="s">
        <v>12</v>
      </c>
      <c r="C11" s="57">
        <v>2.5000000000000001E-2</v>
      </c>
      <c r="D11" s="57">
        <v>400</v>
      </c>
      <c r="E11" s="58">
        <v>3.39</v>
      </c>
      <c r="F11" s="56" t="e">
        <f>F10</f>
        <v>#REF!</v>
      </c>
      <c r="G11" s="55">
        <v>20</v>
      </c>
      <c r="H11" s="86">
        <v>0.14524800000000002</v>
      </c>
      <c r="I11" s="87">
        <v>60</v>
      </c>
      <c r="J11" s="87">
        <v>0.23239680000000001</v>
      </c>
      <c r="K11" s="87">
        <v>0.25</v>
      </c>
      <c r="L11" s="66"/>
      <c r="M11" s="4"/>
    </row>
    <row r="12" spans="1:13" ht="15" customHeight="1" x14ac:dyDescent="0.25">
      <c r="A12" s="60" t="s">
        <v>253</v>
      </c>
      <c r="B12" s="57" t="s">
        <v>12</v>
      </c>
      <c r="C12" s="57">
        <v>2.5000000000000001E-2</v>
      </c>
      <c r="D12" s="57">
        <v>400</v>
      </c>
      <c r="E12" s="58">
        <v>3.39</v>
      </c>
      <c r="F12" s="56" t="e">
        <f>F11</f>
        <v>#REF!</v>
      </c>
      <c r="G12" s="55">
        <v>20</v>
      </c>
      <c r="H12" s="86">
        <v>0.14524800000000002</v>
      </c>
      <c r="I12" s="87">
        <v>60</v>
      </c>
      <c r="J12" s="87">
        <v>0.23239680000000001</v>
      </c>
      <c r="K12" s="87">
        <v>0.25</v>
      </c>
      <c r="L12" s="66"/>
      <c r="M12" s="4"/>
    </row>
    <row r="13" spans="1:13" ht="14.25" customHeight="1" x14ac:dyDescent="0.25">
      <c r="A13" s="60" t="s">
        <v>11</v>
      </c>
      <c r="B13" s="57" t="s">
        <v>12</v>
      </c>
      <c r="C13" s="57">
        <v>3.0000000000000001E-3</v>
      </c>
      <c r="D13" s="57" t="s">
        <v>13</v>
      </c>
      <c r="E13" s="58">
        <v>1.25</v>
      </c>
      <c r="F13" s="56">
        <f>F3</f>
        <v>3.2000000000000001E-2</v>
      </c>
      <c r="G13" s="55">
        <v>20</v>
      </c>
      <c r="H13" s="86">
        <v>0.06</v>
      </c>
      <c r="I13" s="87">
        <v>60</v>
      </c>
      <c r="J13" s="87">
        <v>8.5516800000000004E-2</v>
      </c>
      <c r="K13" s="87">
        <v>0.1</v>
      </c>
      <c r="L13" s="67" t="e">
        <f>#REF!-#REF!/100*5</f>
        <v>#REF!</v>
      </c>
      <c r="M13" s="5">
        <f>H14-H14/100*5</f>
        <v>5.6977199999999999E-2</v>
      </c>
    </row>
    <row r="14" spans="1:13" ht="16.5" customHeight="1" x14ac:dyDescent="0.25">
      <c r="A14" s="60" t="s">
        <v>16</v>
      </c>
      <c r="B14" s="57" t="s">
        <v>12</v>
      </c>
      <c r="C14" s="57">
        <v>1.2E-2</v>
      </c>
      <c r="D14" s="57" t="s">
        <v>17</v>
      </c>
      <c r="E14" s="58">
        <v>1.4</v>
      </c>
      <c r="F14" s="56">
        <f>F6</f>
        <v>3.2000000000000001E-2</v>
      </c>
      <c r="G14" s="55">
        <v>20</v>
      </c>
      <c r="H14" s="86">
        <v>5.9976000000000002E-2</v>
      </c>
      <c r="I14" s="87">
        <v>60</v>
      </c>
      <c r="J14" s="87">
        <v>9.5961600000000008E-2</v>
      </c>
      <c r="K14" s="87">
        <v>0.15</v>
      </c>
      <c r="L14" s="67" t="e">
        <f>#REF!-#REF!/100*5</f>
        <v>#REF!</v>
      </c>
      <c r="M14" s="5">
        <f>H7-H7/100*5</f>
        <v>6.6500000000000004E-2</v>
      </c>
    </row>
    <row r="15" spans="1:13" ht="14.25" customHeight="1" x14ac:dyDescent="0.25">
      <c r="A15" s="60" t="s">
        <v>19</v>
      </c>
      <c r="B15" s="57" t="s">
        <v>15</v>
      </c>
      <c r="C15" s="57">
        <v>0.03</v>
      </c>
      <c r="D15" s="57">
        <v>500</v>
      </c>
      <c r="E15" s="58">
        <v>4.29</v>
      </c>
      <c r="F15" s="56">
        <f>F7</f>
        <v>3.2000000000000001E-2</v>
      </c>
      <c r="G15" s="55">
        <v>20</v>
      </c>
      <c r="H15" s="86">
        <v>0.19</v>
      </c>
      <c r="I15" s="87">
        <v>60</v>
      </c>
      <c r="J15" s="87">
        <v>0.29376000000000008</v>
      </c>
      <c r="K15" s="87">
        <v>0.4</v>
      </c>
      <c r="L15" s="67" t="e">
        <f>#REF!-#REF!/100*5</f>
        <v>#REF!</v>
      </c>
      <c r="M15" s="5">
        <f t="shared" si="0"/>
        <v>0.18049999999999999</v>
      </c>
    </row>
    <row r="16" spans="1:13" ht="15.75" customHeight="1" x14ac:dyDescent="0.25">
      <c r="A16" s="60" t="s">
        <v>20</v>
      </c>
      <c r="B16" s="57" t="s">
        <v>12</v>
      </c>
      <c r="C16" s="57">
        <v>2.3E-2</v>
      </c>
      <c r="D16" s="57">
        <v>800</v>
      </c>
      <c r="E16" s="58">
        <v>2.58</v>
      </c>
      <c r="F16" s="56">
        <f t="shared" ref="F16:F74" si="1">F15</f>
        <v>3.2000000000000001E-2</v>
      </c>
      <c r="G16" s="55">
        <v>20</v>
      </c>
      <c r="H16" s="86">
        <v>0.12</v>
      </c>
      <c r="I16" s="87">
        <v>60</v>
      </c>
      <c r="J16" s="87">
        <v>0.1769088</v>
      </c>
      <c r="K16" s="87">
        <v>0.2</v>
      </c>
      <c r="L16" s="67" t="e">
        <f>#REF!-#REF!/100*5</f>
        <v>#REF!</v>
      </c>
      <c r="M16" s="5">
        <f t="shared" si="0"/>
        <v>0.11399999999999999</v>
      </c>
    </row>
    <row r="17" spans="1:13" ht="18" customHeight="1" x14ac:dyDescent="0.25">
      <c r="A17" s="60" t="s">
        <v>356</v>
      </c>
      <c r="B17" s="57" t="s">
        <v>12</v>
      </c>
      <c r="C17" s="57">
        <v>0.12</v>
      </c>
      <c r="D17" s="57">
        <v>100</v>
      </c>
      <c r="E17" s="56">
        <v>17.940000000000001</v>
      </c>
      <c r="F17" s="56">
        <f t="shared" si="1"/>
        <v>3.2000000000000001E-2</v>
      </c>
      <c r="G17" s="55">
        <v>20</v>
      </c>
      <c r="H17" s="86">
        <v>0.81</v>
      </c>
      <c r="I17" s="87">
        <v>60</v>
      </c>
      <c r="J17" s="87">
        <v>1.2298751999999999</v>
      </c>
      <c r="K17" s="87">
        <v>1.4</v>
      </c>
      <c r="L17" s="67" t="e">
        <f>#REF!-#REF!/100*5</f>
        <v>#REF!</v>
      </c>
      <c r="M17" s="5">
        <f t="shared" si="0"/>
        <v>0.76950000000000007</v>
      </c>
    </row>
    <row r="18" spans="1:13" ht="86.25" hidden="1" customHeight="1" thickBot="1" x14ac:dyDescent="0.3">
      <c r="A18" s="60" t="s">
        <v>21</v>
      </c>
      <c r="B18" s="57" t="s">
        <v>12</v>
      </c>
      <c r="C18" s="57">
        <v>0.13</v>
      </c>
      <c r="D18" s="57">
        <v>100</v>
      </c>
      <c r="E18" s="57">
        <v>21.05</v>
      </c>
      <c r="F18" s="56">
        <f t="shared" si="1"/>
        <v>3.2000000000000001E-2</v>
      </c>
      <c r="G18" s="55">
        <v>20</v>
      </c>
      <c r="H18" s="86">
        <v>0.85884000000000016</v>
      </c>
      <c r="I18" s="87">
        <v>60</v>
      </c>
      <c r="J18" s="87">
        <v>1.3741440000000003</v>
      </c>
      <c r="K18" s="87">
        <v>1.3800000000000001</v>
      </c>
      <c r="L18" s="67" t="e">
        <f>#REF!-#REF!/100*5</f>
        <v>#REF!</v>
      </c>
      <c r="M18" s="5">
        <f t="shared" si="0"/>
        <v>0.81589800000000012</v>
      </c>
    </row>
    <row r="19" spans="1:13" ht="11.25" hidden="1" customHeight="1" thickBot="1" x14ac:dyDescent="0.3">
      <c r="A19" s="60" t="s">
        <v>22</v>
      </c>
      <c r="B19" s="57" t="s">
        <v>12</v>
      </c>
      <c r="C19" s="57">
        <v>0.12</v>
      </c>
      <c r="D19" s="57">
        <v>100</v>
      </c>
      <c r="E19" s="57">
        <v>11.99</v>
      </c>
      <c r="F19" s="56">
        <f t="shared" si="1"/>
        <v>3.2000000000000001E-2</v>
      </c>
      <c r="G19" s="55">
        <v>20</v>
      </c>
      <c r="H19" s="86">
        <v>0.48919200000000002</v>
      </c>
      <c r="I19" s="87">
        <v>60</v>
      </c>
      <c r="J19" s="87">
        <v>0.78270720000000005</v>
      </c>
      <c r="K19" s="87">
        <v>0.79</v>
      </c>
      <c r="L19" s="67" t="e">
        <f>#REF!-#REF!/100*5</f>
        <v>#REF!</v>
      </c>
      <c r="M19" s="5">
        <f t="shared" si="0"/>
        <v>0.46473239999999999</v>
      </c>
    </row>
    <row r="20" spans="1:13" ht="17.25" customHeight="1" x14ac:dyDescent="0.25">
      <c r="A20" s="60" t="s">
        <v>357</v>
      </c>
      <c r="B20" s="57" t="s">
        <v>12</v>
      </c>
      <c r="C20" s="57">
        <v>0.16500000000000001</v>
      </c>
      <c r="D20" s="57">
        <v>100</v>
      </c>
      <c r="E20" s="56">
        <v>23.04</v>
      </c>
      <c r="F20" s="56">
        <f t="shared" si="1"/>
        <v>3.2000000000000001E-2</v>
      </c>
      <c r="G20" s="55">
        <v>20</v>
      </c>
      <c r="H20" s="86">
        <v>1.05</v>
      </c>
      <c r="I20" s="87">
        <v>60</v>
      </c>
      <c r="J20" s="87">
        <v>1.5791232000000002</v>
      </c>
      <c r="K20" s="87">
        <v>1.7</v>
      </c>
      <c r="L20" s="67" t="e">
        <f>#REF!-#REF!/100*5</f>
        <v>#REF!</v>
      </c>
      <c r="M20" s="5">
        <f t="shared" si="0"/>
        <v>0.99750000000000005</v>
      </c>
    </row>
    <row r="21" spans="1:13" ht="86.25" hidden="1" customHeight="1" thickBot="1" x14ac:dyDescent="0.3">
      <c r="A21" s="60" t="s">
        <v>23</v>
      </c>
      <c r="B21" s="57" t="s">
        <v>12</v>
      </c>
      <c r="C21" s="57">
        <v>0.16500000000000001</v>
      </c>
      <c r="D21" s="57">
        <v>100</v>
      </c>
      <c r="E21" s="57">
        <v>19.45</v>
      </c>
      <c r="F21" s="56">
        <f t="shared" si="1"/>
        <v>3.2000000000000001E-2</v>
      </c>
      <c r="G21" s="55">
        <v>20</v>
      </c>
      <c r="H21" s="86">
        <v>0.79356000000000004</v>
      </c>
      <c r="I21" s="87">
        <v>60</v>
      </c>
      <c r="J21" s="87">
        <v>1.2696960000000002</v>
      </c>
      <c r="K21" s="87">
        <v>1.27</v>
      </c>
      <c r="L21" s="67" t="e">
        <f>#REF!-#REF!/100*5</f>
        <v>#REF!</v>
      </c>
      <c r="M21" s="5">
        <f t="shared" si="0"/>
        <v>0.75388200000000005</v>
      </c>
    </row>
    <row r="22" spans="1:13" ht="15.75" customHeight="1" x14ac:dyDescent="0.25">
      <c r="A22" s="60" t="s">
        <v>358</v>
      </c>
      <c r="B22" s="57" t="s">
        <v>12</v>
      </c>
      <c r="C22" s="57">
        <v>0.19400000000000001</v>
      </c>
      <c r="D22" s="57">
        <v>100</v>
      </c>
      <c r="E22" s="56">
        <v>27.16</v>
      </c>
      <c r="F22" s="56">
        <f t="shared" si="1"/>
        <v>3.2000000000000001E-2</v>
      </c>
      <c r="G22" s="55">
        <v>20</v>
      </c>
      <c r="H22" s="86">
        <v>1.2320639999999998</v>
      </c>
      <c r="I22" s="87">
        <v>60</v>
      </c>
      <c r="J22" s="87">
        <v>1.9713023999999997</v>
      </c>
      <c r="K22" s="87">
        <v>2</v>
      </c>
      <c r="L22" s="67" t="e">
        <f>#REF!-#REF!/100*5</f>
        <v>#REF!</v>
      </c>
      <c r="M22" s="5">
        <f t="shared" si="0"/>
        <v>1.1704607999999999</v>
      </c>
    </row>
    <row r="23" spans="1:13" ht="86.25" hidden="1" customHeight="1" thickBot="1" x14ac:dyDescent="0.3">
      <c r="A23" s="60" t="s">
        <v>24</v>
      </c>
      <c r="B23" s="57" t="s">
        <v>12</v>
      </c>
      <c r="C23" s="57">
        <v>0.19400000000000001</v>
      </c>
      <c r="D23" s="57">
        <v>100</v>
      </c>
      <c r="E23" s="57">
        <v>22.91</v>
      </c>
      <c r="F23" s="56">
        <f t="shared" si="1"/>
        <v>3.2000000000000001E-2</v>
      </c>
      <c r="G23" s="55">
        <v>20</v>
      </c>
      <c r="H23" s="86" t="e">
        <f>#REF!*G23/100+#REF!</f>
        <v>#REF!</v>
      </c>
      <c r="I23" s="87">
        <v>60</v>
      </c>
      <c r="J23" s="87" t="e">
        <f t="shared" ref="J23:J70" si="2">H23*I23/100+H23</f>
        <v>#REF!</v>
      </c>
      <c r="K23" s="87" t="e">
        <f t="shared" ref="K23:K70" si="3">ROUNDUP(J23,2)</f>
        <v>#REF!</v>
      </c>
      <c r="L23" s="67" t="e">
        <f>#REF!-#REF!/100*5</f>
        <v>#REF!</v>
      </c>
      <c r="M23" s="5" t="e">
        <f t="shared" si="0"/>
        <v>#REF!</v>
      </c>
    </row>
    <row r="24" spans="1:13" ht="15.75" hidden="1" customHeight="1" thickBot="1" x14ac:dyDescent="0.3">
      <c r="A24" s="60" t="s">
        <v>359</v>
      </c>
      <c r="B24" s="57" t="s">
        <v>12</v>
      </c>
      <c r="C24" s="57">
        <v>0.04</v>
      </c>
      <c r="D24" s="57">
        <v>200</v>
      </c>
      <c r="E24" s="58">
        <v>7.9</v>
      </c>
      <c r="F24" s="56">
        <f t="shared" si="1"/>
        <v>3.2000000000000001E-2</v>
      </c>
      <c r="G24" s="55">
        <v>20</v>
      </c>
      <c r="H24" s="86" t="e">
        <f>#REF!*G24/100+#REF!</f>
        <v>#REF!</v>
      </c>
      <c r="I24" s="87">
        <v>60</v>
      </c>
      <c r="J24" s="87" t="e">
        <f t="shared" si="2"/>
        <v>#REF!</v>
      </c>
      <c r="K24" s="87" t="e">
        <f t="shared" si="3"/>
        <v>#REF!</v>
      </c>
      <c r="L24" s="67" t="e">
        <f>#REF!-#REF!/100*5</f>
        <v>#REF!</v>
      </c>
      <c r="M24" s="5" t="e">
        <f t="shared" si="0"/>
        <v>#REF!</v>
      </c>
    </row>
    <row r="25" spans="1:13" ht="16.5" customHeight="1" x14ac:dyDescent="0.25">
      <c r="A25" s="60" t="s">
        <v>360</v>
      </c>
      <c r="B25" s="57" t="s">
        <v>12</v>
      </c>
      <c r="C25" s="57">
        <v>0.06</v>
      </c>
      <c r="D25" s="57">
        <v>200</v>
      </c>
      <c r="E25" s="58">
        <v>9.4700000000000006</v>
      </c>
      <c r="F25" s="56">
        <f>F24</f>
        <v>3.2000000000000001E-2</v>
      </c>
      <c r="G25" s="55">
        <v>20</v>
      </c>
      <c r="H25" s="86">
        <v>0.4294079999999999</v>
      </c>
      <c r="I25" s="87">
        <v>60</v>
      </c>
      <c r="J25" s="87">
        <v>0.6870527999999998</v>
      </c>
      <c r="K25" s="87">
        <v>0.7</v>
      </c>
      <c r="L25" s="67" t="e">
        <f>#REF!-#REF!/100*5</f>
        <v>#REF!</v>
      </c>
      <c r="M25" s="5">
        <f t="shared" si="0"/>
        <v>0.4079375999999999</v>
      </c>
    </row>
    <row r="26" spans="1:13" ht="18" customHeight="1" x14ac:dyDescent="0.25">
      <c r="A26" s="60" t="s">
        <v>361</v>
      </c>
      <c r="B26" s="57" t="s">
        <v>12</v>
      </c>
      <c r="C26" s="57">
        <v>0.13500000000000001</v>
      </c>
      <c r="D26" s="57">
        <v>100</v>
      </c>
      <c r="E26" s="58">
        <v>14.83</v>
      </c>
      <c r="F26" s="56">
        <f t="shared" si="1"/>
        <v>3.2000000000000001E-2</v>
      </c>
      <c r="G26" s="55">
        <v>20</v>
      </c>
      <c r="H26" s="86">
        <v>0.672624</v>
      </c>
      <c r="I26" s="87">
        <v>60</v>
      </c>
      <c r="J26" s="87">
        <v>1.0761984</v>
      </c>
      <c r="K26" s="87">
        <v>1.1000000000000001</v>
      </c>
      <c r="L26" s="67" t="e">
        <f>#REF!-#REF!/100*5</f>
        <v>#REF!</v>
      </c>
      <c r="M26" s="5">
        <f t="shared" si="0"/>
        <v>0.63899280000000003</v>
      </c>
    </row>
    <row r="27" spans="1:13" ht="15.75" customHeight="1" x14ac:dyDescent="0.25">
      <c r="A27" s="60" t="s">
        <v>362</v>
      </c>
      <c r="B27" s="57" t="s">
        <v>12</v>
      </c>
      <c r="C27" s="57">
        <v>0.182</v>
      </c>
      <c r="D27" s="57">
        <v>100</v>
      </c>
      <c r="E27" s="58">
        <v>24.22</v>
      </c>
      <c r="F27" s="56">
        <f t="shared" si="1"/>
        <v>3.2000000000000001E-2</v>
      </c>
      <c r="G27" s="55">
        <v>20</v>
      </c>
      <c r="H27" s="86">
        <v>1.098576</v>
      </c>
      <c r="I27" s="87">
        <v>60</v>
      </c>
      <c r="J27" s="87">
        <v>1.7577216</v>
      </c>
      <c r="K27" s="87">
        <v>1.8</v>
      </c>
      <c r="L27" s="67" t="e">
        <f>#REF!-#REF!/100*5</f>
        <v>#REF!</v>
      </c>
      <c r="M27" s="5">
        <f t="shared" si="0"/>
        <v>1.0436472000000001</v>
      </c>
    </row>
    <row r="28" spans="1:13" ht="15.75" hidden="1" customHeight="1" thickBot="1" x14ac:dyDescent="0.3">
      <c r="A28" s="60" t="s">
        <v>25</v>
      </c>
      <c r="B28" s="57" t="s">
        <v>12</v>
      </c>
      <c r="C28" s="57"/>
      <c r="D28" s="57">
        <v>200</v>
      </c>
      <c r="E28" s="57">
        <v>7</v>
      </c>
      <c r="F28" s="56">
        <f t="shared" si="1"/>
        <v>3.2000000000000001E-2</v>
      </c>
      <c r="G28" s="55">
        <v>20</v>
      </c>
      <c r="H28" s="86" t="e">
        <f>#REF!*G28/100+#REF!</f>
        <v>#REF!</v>
      </c>
      <c r="I28" s="87">
        <v>60</v>
      </c>
      <c r="J28" s="87" t="e">
        <f t="shared" si="2"/>
        <v>#REF!</v>
      </c>
      <c r="K28" s="87" t="e">
        <f t="shared" si="3"/>
        <v>#REF!</v>
      </c>
      <c r="L28" s="67" t="e">
        <f>#REF!-#REF!/100*5</f>
        <v>#REF!</v>
      </c>
      <c r="M28" s="5" t="e">
        <f t="shared" si="0"/>
        <v>#REF!</v>
      </c>
    </row>
    <row r="29" spans="1:13" x14ac:dyDescent="0.25">
      <c r="A29" s="60" t="s">
        <v>26</v>
      </c>
      <c r="B29" s="57" t="s">
        <v>12</v>
      </c>
      <c r="C29" s="57">
        <v>3.0000000000000001E-3</v>
      </c>
      <c r="D29" s="57" t="s">
        <v>27</v>
      </c>
      <c r="E29" s="56">
        <v>1.35</v>
      </c>
      <c r="F29" s="56">
        <f t="shared" si="1"/>
        <v>3.2000000000000001E-2</v>
      </c>
      <c r="G29" s="55">
        <v>20</v>
      </c>
      <c r="H29" s="86">
        <v>6.1343999999999989E-2</v>
      </c>
      <c r="I29" s="87">
        <v>60</v>
      </c>
      <c r="J29" s="87">
        <v>9.8150399999999985E-2</v>
      </c>
      <c r="K29" s="87">
        <v>9.9999999999999992E-2</v>
      </c>
      <c r="L29" s="67" t="e">
        <f>#REF!-#REF!/100*5</f>
        <v>#REF!</v>
      </c>
      <c r="M29" s="5">
        <f t="shared" si="0"/>
        <v>5.827679999999999E-2</v>
      </c>
    </row>
    <row r="30" spans="1:13" ht="129" hidden="1" customHeight="1" thickBot="1" x14ac:dyDescent="0.3">
      <c r="A30" s="60" t="s">
        <v>28</v>
      </c>
      <c r="B30" s="57" t="s">
        <v>12</v>
      </c>
      <c r="C30" s="57"/>
      <c r="D30" s="57"/>
      <c r="E30" s="57">
        <v>1.17</v>
      </c>
      <c r="F30" s="56">
        <f t="shared" si="1"/>
        <v>3.2000000000000001E-2</v>
      </c>
      <c r="G30" s="55">
        <v>20</v>
      </c>
      <c r="H30" s="86">
        <v>4.7736000000000001E-2</v>
      </c>
      <c r="I30" s="87">
        <v>60</v>
      </c>
      <c r="J30" s="87">
        <v>7.6377600000000004E-2</v>
      </c>
      <c r="K30" s="87">
        <v>0.08</v>
      </c>
      <c r="L30" s="67" t="e">
        <f>#REF!-#REF!/100*5</f>
        <v>#REF!</v>
      </c>
      <c r="M30" s="5">
        <f t="shared" si="0"/>
        <v>4.5349199999999999E-2</v>
      </c>
    </row>
    <row r="31" spans="1:13" ht="143.25" hidden="1" customHeight="1" thickBot="1" x14ac:dyDescent="0.3">
      <c r="A31" s="60" t="s">
        <v>29</v>
      </c>
      <c r="B31" s="57" t="s">
        <v>30</v>
      </c>
      <c r="C31" s="57">
        <v>1</v>
      </c>
      <c r="D31" s="57">
        <v>10</v>
      </c>
      <c r="E31" s="58">
        <v>143.22</v>
      </c>
      <c r="F31" s="56">
        <f t="shared" si="1"/>
        <v>3.2000000000000001E-2</v>
      </c>
      <c r="G31" s="55">
        <v>20</v>
      </c>
      <c r="H31" s="86">
        <v>5.8433760000000001</v>
      </c>
      <c r="I31" s="87">
        <v>60</v>
      </c>
      <c r="J31" s="87">
        <v>9.3494016000000002</v>
      </c>
      <c r="K31" s="87">
        <v>9.35</v>
      </c>
      <c r="L31" s="67" t="e">
        <f>#REF!-#REF!/100*5</f>
        <v>#REF!</v>
      </c>
      <c r="M31" s="5">
        <f t="shared" si="0"/>
        <v>5.5512072000000003</v>
      </c>
    </row>
    <row r="32" spans="1:13" hidden="1" x14ac:dyDescent="0.25">
      <c r="A32" s="60" t="s">
        <v>31</v>
      </c>
      <c r="B32" s="57" t="s">
        <v>12</v>
      </c>
      <c r="C32" s="57">
        <v>1E-3</v>
      </c>
      <c r="D32" s="57" t="s">
        <v>32</v>
      </c>
      <c r="E32" s="58">
        <v>0.5</v>
      </c>
      <c r="F32" s="56">
        <f t="shared" si="1"/>
        <v>3.2000000000000001E-2</v>
      </c>
      <c r="G32" s="55">
        <v>20</v>
      </c>
      <c r="H32" s="86">
        <v>2.0400000000000001E-2</v>
      </c>
      <c r="I32" s="87">
        <v>60</v>
      </c>
      <c r="J32" s="87">
        <v>3.2640000000000002E-2</v>
      </c>
      <c r="K32" s="87">
        <v>0.04</v>
      </c>
      <c r="L32" s="67" t="e">
        <f>#REF!-#REF!/100*5</f>
        <v>#REF!</v>
      </c>
      <c r="M32" s="5">
        <f t="shared" si="0"/>
        <v>1.9380000000000001E-2</v>
      </c>
    </row>
    <row r="33" spans="1:13" hidden="1" x14ac:dyDescent="0.25">
      <c r="A33" s="60" t="s">
        <v>33</v>
      </c>
      <c r="B33" s="57" t="s">
        <v>30</v>
      </c>
      <c r="C33" s="57">
        <v>1.05</v>
      </c>
      <c r="D33" s="57">
        <v>10</v>
      </c>
      <c r="E33" s="57">
        <v>68.58</v>
      </c>
      <c r="F33" s="56">
        <f t="shared" si="1"/>
        <v>3.2000000000000001E-2</v>
      </c>
      <c r="G33" s="55">
        <v>20</v>
      </c>
      <c r="H33" s="86">
        <v>2.7980640000000001</v>
      </c>
      <c r="I33" s="87">
        <v>60</v>
      </c>
      <c r="J33" s="87">
        <v>4.4769024000000002</v>
      </c>
      <c r="K33" s="87">
        <v>4.4799999999999995</v>
      </c>
      <c r="L33" s="67" t="e">
        <f>#REF!-#REF!/100*5</f>
        <v>#REF!</v>
      </c>
      <c r="M33" s="5">
        <f t="shared" si="0"/>
        <v>2.6581608000000001</v>
      </c>
    </row>
    <row r="34" spans="1:13" hidden="1" x14ac:dyDescent="0.25">
      <c r="A34" s="60" t="s">
        <v>34</v>
      </c>
      <c r="B34" s="57" t="s">
        <v>30</v>
      </c>
      <c r="C34" s="57">
        <v>1.05</v>
      </c>
      <c r="D34" s="57">
        <v>10</v>
      </c>
      <c r="E34" s="57">
        <v>52.17</v>
      </c>
      <c r="F34" s="56">
        <f t="shared" si="1"/>
        <v>3.2000000000000001E-2</v>
      </c>
      <c r="G34" s="55">
        <v>20</v>
      </c>
      <c r="H34" s="86">
        <v>2.128536</v>
      </c>
      <c r="I34" s="87">
        <v>60</v>
      </c>
      <c r="J34" s="87">
        <v>3.4056576000000001</v>
      </c>
      <c r="K34" s="87">
        <v>3.4099999999999997</v>
      </c>
      <c r="L34" s="67" t="e">
        <f>#REF!-#REF!/100*5</f>
        <v>#REF!</v>
      </c>
      <c r="M34" s="5">
        <f t="shared" si="0"/>
        <v>2.0221092000000001</v>
      </c>
    </row>
    <row r="35" spans="1:13" hidden="1" x14ac:dyDescent="0.25">
      <c r="A35" s="60" t="s">
        <v>35</v>
      </c>
      <c r="B35" s="57" t="s">
        <v>30</v>
      </c>
      <c r="C35" s="57">
        <v>1.05</v>
      </c>
      <c r="D35" s="57">
        <v>10</v>
      </c>
      <c r="E35" s="57">
        <v>91.05</v>
      </c>
      <c r="F35" s="56">
        <f t="shared" si="1"/>
        <v>3.2000000000000001E-2</v>
      </c>
      <c r="G35" s="55">
        <v>20</v>
      </c>
      <c r="H35" s="86">
        <v>3.7148400000000006</v>
      </c>
      <c r="I35" s="87">
        <v>60</v>
      </c>
      <c r="J35" s="87">
        <v>5.9437440000000006</v>
      </c>
      <c r="K35" s="87">
        <v>5.95</v>
      </c>
      <c r="L35" s="67" t="e">
        <f>#REF!-#REF!/100*5</f>
        <v>#REF!</v>
      </c>
      <c r="M35" s="5">
        <f t="shared" si="0"/>
        <v>3.5290980000000007</v>
      </c>
    </row>
    <row r="36" spans="1:13" hidden="1" x14ac:dyDescent="0.25">
      <c r="A36" s="60" t="s">
        <v>36</v>
      </c>
      <c r="B36" s="57" t="s">
        <v>30</v>
      </c>
      <c r="C36" s="57">
        <v>1.05</v>
      </c>
      <c r="D36" s="57">
        <v>10</v>
      </c>
      <c r="E36" s="57">
        <v>95.65</v>
      </c>
      <c r="F36" s="56">
        <f t="shared" si="1"/>
        <v>3.2000000000000001E-2</v>
      </c>
      <c r="G36" s="55">
        <v>20</v>
      </c>
      <c r="H36" s="86">
        <v>3.9025200000000004</v>
      </c>
      <c r="I36" s="87">
        <v>60</v>
      </c>
      <c r="J36" s="87">
        <v>6.2440320000000007</v>
      </c>
      <c r="K36" s="87">
        <v>6.25</v>
      </c>
      <c r="L36" s="67" t="e">
        <f>#REF!-#REF!/100*5</f>
        <v>#REF!</v>
      </c>
      <c r="M36" s="5">
        <f t="shared" si="0"/>
        <v>3.7073940000000003</v>
      </c>
    </row>
    <row r="37" spans="1:13" hidden="1" x14ac:dyDescent="0.25">
      <c r="A37" s="60" t="s">
        <v>37</v>
      </c>
      <c r="B37" s="57" t="s">
        <v>30</v>
      </c>
      <c r="C37" s="57">
        <v>1.05</v>
      </c>
      <c r="D37" s="57">
        <v>10</v>
      </c>
      <c r="E37" s="57">
        <v>121.06</v>
      </c>
      <c r="F37" s="56">
        <f t="shared" si="1"/>
        <v>3.2000000000000001E-2</v>
      </c>
      <c r="G37" s="55">
        <v>20</v>
      </c>
      <c r="H37" s="86">
        <v>4.939248000000001</v>
      </c>
      <c r="I37" s="87">
        <v>60</v>
      </c>
      <c r="J37" s="87">
        <v>7.9027968000000008</v>
      </c>
      <c r="K37" s="87">
        <v>7.91</v>
      </c>
      <c r="L37" s="67" t="e">
        <f>#REF!-#REF!/100*5</f>
        <v>#REF!</v>
      </c>
      <c r="M37" s="5">
        <f t="shared" si="0"/>
        <v>4.6922856000000008</v>
      </c>
    </row>
    <row r="38" spans="1:13" hidden="1" x14ac:dyDescent="0.25">
      <c r="A38" s="60" t="s">
        <v>38</v>
      </c>
      <c r="B38" s="57" t="s">
        <v>30</v>
      </c>
      <c r="C38" s="57">
        <v>1.05</v>
      </c>
      <c r="D38" s="57">
        <v>10</v>
      </c>
      <c r="E38" s="57">
        <v>115.24</v>
      </c>
      <c r="F38" s="56">
        <f>F37</f>
        <v>3.2000000000000001E-2</v>
      </c>
      <c r="G38" s="55">
        <v>20</v>
      </c>
      <c r="H38" s="86">
        <v>4.7017920000000002</v>
      </c>
      <c r="I38" s="87">
        <v>60</v>
      </c>
      <c r="J38" s="87">
        <v>7.5228672000000003</v>
      </c>
      <c r="K38" s="87">
        <v>7.5299999999999994</v>
      </c>
      <c r="L38" s="67" t="e">
        <f>#REF!-#REF!/100*5</f>
        <v>#REF!</v>
      </c>
      <c r="M38" s="5">
        <f t="shared" si="0"/>
        <v>4.4667024</v>
      </c>
    </row>
    <row r="39" spans="1:13" hidden="1" x14ac:dyDescent="0.25">
      <c r="A39" s="60" t="s">
        <v>39</v>
      </c>
      <c r="B39" s="57" t="s">
        <v>30</v>
      </c>
      <c r="C39" s="57">
        <v>1.05</v>
      </c>
      <c r="D39" s="57">
        <v>10</v>
      </c>
      <c r="E39" s="57">
        <v>178.43</v>
      </c>
      <c r="F39" s="56">
        <f t="shared" si="1"/>
        <v>3.2000000000000001E-2</v>
      </c>
      <c r="G39" s="55">
        <v>20</v>
      </c>
      <c r="H39" s="86">
        <v>7.2799440000000004</v>
      </c>
      <c r="I39" s="87">
        <v>60</v>
      </c>
      <c r="J39" s="87">
        <v>11.647910400000001</v>
      </c>
      <c r="K39" s="87">
        <v>11.65</v>
      </c>
      <c r="L39" s="67" t="e">
        <f>#REF!-#REF!/100*5</f>
        <v>#REF!</v>
      </c>
      <c r="M39" s="5">
        <f t="shared" si="0"/>
        <v>6.9159468000000004</v>
      </c>
    </row>
    <row r="40" spans="1:13" hidden="1" x14ac:dyDescent="0.25">
      <c r="A40" s="60" t="s">
        <v>40</v>
      </c>
      <c r="B40" s="57" t="s">
        <v>30</v>
      </c>
      <c r="C40" s="57">
        <v>1.05</v>
      </c>
      <c r="D40" s="57">
        <v>10</v>
      </c>
      <c r="E40" s="57">
        <v>95.65</v>
      </c>
      <c r="F40" s="56">
        <f t="shared" si="1"/>
        <v>3.2000000000000001E-2</v>
      </c>
      <c r="G40" s="55">
        <v>20</v>
      </c>
      <c r="H40" s="86">
        <v>3.9025200000000004</v>
      </c>
      <c r="I40" s="87">
        <v>60</v>
      </c>
      <c r="J40" s="87">
        <v>6.2440320000000007</v>
      </c>
      <c r="K40" s="87">
        <v>6.25</v>
      </c>
      <c r="L40" s="67" t="e">
        <f>#REF!-#REF!/100*5</f>
        <v>#REF!</v>
      </c>
      <c r="M40" s="5">
        <f t="shared" si="0"/>
        <v>3.7073940000000003</v>
      </c>
    </row>
    <row r="41" spans="1:13" x14ac:dyDescent="0.25">
      <c r="A41" s="60" t="s">
        <v>41</v>
      </c>
      <c r="B41" s="57" t="s">
        <v>12</v>
      </c>
      <c r="C41" s="57">
        <v>2E-3</v>
      </c>
      <c r="D41" s="57" t="s">
        <v>42</v>
      </c>
      <c r="E41" s="56">
        <v>0.72</v>
      </c>
      <c r="F41" s="56">
        <f t="shared" si="1"/>
        <v>3.2000000000000001E-2</v>
      </c>
      <c r="G41" s="55">
        <v>20</v>
      </c>
      <c r="H41" s="86">
        <v>3.1008000000000001E-2</v>
      </c>
      <c r="I41" s="87">
        <v>60</v>
      </c>
      <c r="J41" s="87">
        <v>4.9612799999999999E-2</v>
      </c>
      <c r="K41" s="87">
        <v>0.06</v>
      </c>
      <c r="L41" s="67" t="e">
        <f>#REF!-#REF!/100*5</f>
        <v>#REF!</v>
      </c>
      <c r="M41" s="5">
        <f t="shared" si="0"/>
        <v>2.94576E-2</v>
      </c>
    </row>
    <row r="42" spans="1:13" ht="14.25" customHeight="1" x14ac:dyDescent="0.25">
      <c r="A42" s="60" t="s">
        <v>44</v>
      </c>
      <c r="B42" s="57" t="s">
        <v>12</v>
      </c>
      <c r="C42" s="57">
        <v>2.5999999999999999E-2</v>
      </c>
      <c r="D42" s="57">
        <v>800</v>
      </c>
      <c r="E42" s="58">
        <v>2.91</v>
      </c>
      <c r="F42" s="56">
        <f>F8</f>
        <v>3.2000000000000001E-2</v>
      </c>
      <c r="G42" s="55">
        <v>20</v>
      </c>
      <c r="H42" s="86">
        <v>0.13</v>
      </c>
      <c r="I42" s="87">
        <v>60</v>
      </c>
      <c r="J42" s="87">
        <v>0.19975680000000001</v>
      </c>
      <c r="K42" s="87">
        <v>0.25</v>
      </c>
      <c r="L42" s="67" t="e">
        <f>#REF!-#REF!/100*5</f>
        <v>#REF!</v>
      </c>
      <c r="M42" s="5">
        <f t="shared" si="0"/>
        <v>0.1235</v>
      </c>
    </row>
    <row r="43" spans="1:13" x14ac:dyDescent="0.25">
      <c r="A43" s="60" t="s">
        <v>45</v>
      </c>
      <c r="B43" s="57" t="s">
        <v>15</v>
      </c>
      <c r="C43" s="57">
        <v>0.29599999999999999</v>
      </c>
      <c r="D43" s="57">
        <v>50</v>
      </c>
      <c r="E43" s="58">
        <v>34.93</v>
      </c>
      <c r="F43" s="56">
        <f t="shared" si="1"/>
        <v>3.2000000000000001E-2</v>
      </c>
      <c r="G43" s="55">
        <v>20</v>
      </c>
      <c r="H43" s="86">
        <v>1.5845759999999998</v>
      </c>
      <c r="I43" s="87">
        <v>60</v>
      </c>
      <c r="J43" s="87">
        <v>2.5353215999999996</v>
      </c>
      <c r="K43" s="87">
        <v>2.6</v>
      </c>
      <c r="L43" s="67" t="e">
        <f>#REF!-#REF!/100*5</f>
        <v>#REF!</v>
      </c>
      <c r="M43" s="5">
        <f t="shared" si="0"/>
        <v>1.5053471999999997</v>
      </c>
    </row>
    <row r="44" spans="1:13" hidden="1" x14ac:dyDescent="0.25">
      <c r="A44" s="60" t="s">
        <v>46</v>
      </c>
      <c r="B44" s="57" t="s">
        <v>15</v>
      </c>
      <c r="C44" s="57">
        <v>0.29199999999999998</v>
      </c>
      <c r="D44" s="57">
        <v>50</v>
      </c>
      <c r="E44" s="57">
        <v>33.270000000000003</v>
      </c>
      <c r="F44" s="56">
        <f t="shared" si="1"/>
        <v>3.2000000000000001E-2</v>
      </c>
      <c r="G44" s="55">
        <v>20</v>
      </c>
      <c r="H44" s="86" t="e">
        <f>#REF!*G44/100+#REF!</f>
        <v>#REF!</v>
      </c>
      <c r="I44" s="87">
        <v>60</v>
      </c>
      <c r="J44" s="87" t="e">
        <f t="shared" si="2"/>
        <v>#REF!</v>
      </c>
      <c r="K44" s="87" t="e">
        <f t="shared" si="3"/>
        <v>#REF!</v>
      </c>
      <c r="L44" s="67" t="e">
        <f>#REF!-#REF!/100*5</f>
        <v>#REF!</v>
      </c>
      <c r="M44" s="5" t="e">
        <f t="shared" si="0"/>
        <v>#REF!</v>
      </c>
    </row>
    <row r="45" spans="1:13" hidden="1" x14ac:dyDescent="0.25">
      <c r="A45" s="68" t="s">
        <v>47</v>
      </c>
      <c r="B45" s="57" t="s">
        <v>12</v>
      </c>
      <c r="C45" s="57">
        <v>0.03</v>
      </c>
      <c r="D45" s="57">
        <v>250</v>
      </c>
      <c r="E45" s="57">
        <v>4.4000000000000004</v>
      </c>
      <c r="F45" s="56">
        <f t="shared" si="1"/>
        <v>3.2000000000000001E-2</v>
      </c>
      <c r="G45" s="55">
        <v>20</v>
      </c>
      <c r="H45" s="86" t="e">
        <f>#REF!*G45/100+#REF!</f>
        <v>#REF!</v>
      </c>
      <c r="I45" s="87">
        <v>60</v>
      </c>
      <c r="J45" s="87" t="e">
        <f t="shared" si="2"/>
        <v>#REF!</v>
      </c>
      <c r="K45" s="87" t="e">
        <f t="shared" si="3"/>
        <v>#REF!</v>
      </c>
      <c r="L45" s="67" t="e">
        <f>#REF!-#REF!/100*5</f>
        <v>#REF!</v>
      </c>
      <c r="M45" s="5" t="e">
        <f t="shared" si="0"/>
        <v>#REF!</v>
      </c>
    </row>
    <row r="46" spans="1:13" x14ac:dyDescent="0.25">
      <c r="A46" s="60" t="s">
        <v>48</v>
      </c>
      <c r="B46" s="57" t="s">
        <v>12</v>
      </c>
      <c r="C46" s="57">
        <v>7.0999999999999994E-2</v>
      </c>
      <c r="D46" s="57">
        <v>200</v>
      </c>
      <c r="E46" s="58">
        <v>14.28</v>
      </c>
      <c r="F46" s="56">
        <f t="shared" si="1"/>
        <v>3.2000000000000001E-2</v>
      </c>
      <c r="G46" s="55">
        <v>20</v>
      </c>
      <c r="H46" s="86">
        <v>0.64756800000000003</v>
      </c>
      <c r="I46" s="87">
        <v>60</v>
      </c>
      <c r="J46" s="87">
        <v>1.0361088000000001</v>
      </c>
      <c r="K46" s="87">
        <v>1.1000000000000001</v>
      </c>
      <c r="L46" s="67" t="e">
        <f>#REF!-#REF!/100*5</f>
        <v>#REF!</v>
      </c>
      <c r="M46" s="5">
        <f t="shared" si="0"/>
        <v>0.6151896</v>
      </c>
    </row>
    <row r="47" spans="1:13" hidden="1" x14ac:dyDescent="0.25">
      <c r="A47" s="60" t="s">
        <v>292</v>
      </c>
      <c r="B47" s="57" t="s">
        <v>12</v>
      </c>
      <c r="C47" s="57">
        <v>0.08</v>
      </c>
      <c r="D47" s="57">
        <v>200</v>
      </c>
      <c r="E47" s="58">
        <v>5.9</v>
      </c>
      <c r="F47" s="56">
        <f t="shared" si="1"/>
        <v>3.2000000000000001E-2</v>
      </c>
      <c r="G47" s="55">
        <v>20</v>
      </c>
      <c r="H47" s="86" t="e">
        <f>#REF!*G47/100+#REF!</f>
        <v>#REF!</v>
      </c>
      <c r="I47" s="87">
        <v>60</v>
      </c>
      <c r="J47" s="87" t="e">
        <f t="shared" si="2"/>
        <v>#REF!</v>
      </c>
      <c r="K47" s="87" t="e">
        <f t="shared" si="3"/>
        <v>#REF!</v>
      </c>
      <c r="L47" s="67" t="e">
        <f>#REF!-#REF!/100*5</f>
        <v>#REF!</v>
      </c>
      <c r="M47" s="5" t="e">
        <f t="shared" si="0"/>
        <v>#REF!</v>
      </c>
    </row>
    <row r="48" spans="1:13" x14ac:dyDescent="0.25">
      <c r="A48" s="60" t="s">
        <v>49</v>
      </c>
      <c r="B48" s="57" t="s">
        <v>15</v>
      </c>
      <c r="C48" s="57">
        <v>2.8</v>
      </c>
      <c r="D48" s="57">
        <v>5</v>
      </c>
      <c r="E48" s="56">
        <v>354.69</v>
      </c>
      <c r="F48" s="56">
        <f t="shared" si="1"/>
        <v>3.2000000000000001E-2</v>
      </c>
      <c r="G48" s="55">
        <v>20</v>
      </c>
      <c r="H48" s="86">
        <v>16.09</v>
      </c>
      <c r="I48" s="87">
        <v>60</v>
      </c>
      <c r="J48" s="87">
        <v>24.3115776</v>
      </c>
      <c r="K48" s="87">
        <v>26</v>
      </c>
      <c r="L48" s="67" t="e">
        <f>#REF!-#REF!/100*5</f>
        <v>#REF!</v>
      </c>
      <c r="M48" s="5">
        <f t="shared" si="0"/>
        <v>15.285499999999999</v>
      </c>
    </row>
    <row r="49" spans="1:13" hidden="1" x14ac:dyDescent="0.25">
      <c r="A49" s="60" t="s">
        <v>50</v>
      </c>
      <c r="B49" s="57" t="s">
        <v>15</v>
      </c>
      <c r="C49" s="57">
        <v>0.9</v>
      </c>
      <c r="D49" s="57">
        <v>5</v>
      </c>
      <c r="E49" s="57">
        <v>279.47000000000003</v>
      </c>
      <c r="F49" s="56">
        <f t="shared" si="1"/>
        <v>3.2000000000000001E-2</v>
      </c>
      <c r="G49" s="55">
        <v>20</v>
      </c>
      <c r="H49" s="86">
        <v>11.067012000000002</v>
      </c>
      <c r="I49" s="87">
        <v>60</v>
      </c>
      <c r="J49" s="87">
        <v>17.707219200000004</v>
      </c>
      <c r="K49" s="87">
        <v>17.71</v>
      </c>
      <c r="L49" s="67" t="e">
        <f>#REF!-#REF!/100*5</f>
        <v>#REF!</v>
      </c>
      <c r="M49" s="5">
        <f t="shared" si="0"/>
        <v>10.513661400000002</v>
      </c>
    </row>
    <row r="50" spans="1:13" x14ac:dyDescent="0.25">
      <c r="A50" s="60" t="s">
        <v>51</v>
      </c>
      <c r="B50" s="57" t="s">
        <v>12</v>
      </c>
      <c r="C50" s="57">
        <v>0.39300000000000002</v>
      </c>
      <c r="D50" s="57">
        <v>30</v>
      </c>
      <c r="E50" s="56">
        <v>43.81</v>
      </c>
      <c r="F50" s="56">
        <f t="shared" si="1"/>
        <v>3.2000000000000001E-2</v>
      </c>
      <c r="G50" s="55">
        <v>20</v>
      </c>
      <c r="H50" s="86">
        <v>1.9871999999999999</v>
      </c>
      <c r="I50" s="87">
        <v>60</v>
      </c>
      <c r="J50" s="87">
        <v>3.1795199999999997</v>
      </c>
      <c r="K50" s="87">
        <v>3.2</v>
      </c>
      <c r="L50" s="67" t="e">
        <f>#REF!-#REF!/100*5</f>
        <v>#REF!</v>
      </c>
      <c r="M50" s="5">
        <f t="shared" si="0"/>
        <v>1.88784</v>
      </c>
    </row>
    <row r="51" spans="1:13" ht="18" customHeight="1" x14ac:dyDescent="0.25">
      <c r="A51" s="60" t="s">
        <v>52</v>
      </c>
      <c r="B51" s="57" t="s">
        <v>12</v>
      </c>
      <c r="C51" s="57">
        <v>0.45300000000000001</v>
      </c>
      <c r="D51" s="57">
        <v>30</v>
      </c>
      <c r="E51" s="58">
        <v>53.47</v>
      </c>
      <c r="F51" s="56">
        <f t="shared" si="1"/>
        <v>3.2000000000000001E-2</v>
      </c>
      <c r="G51" s="55">
        <v>20</v>
      </c>
      <c r="H51" s="86">
        <v>2.4252479999999998</v>
      </c>
      <c r="I51" s="87">
        <v>60</v>
      </c>
      <c r="J51" s="87">
        <v>3.8803967999999998</v>
      </c>
      <c r="K51" s="87">
        <v>3.9</v>
      </c>
      <c r="L51" s="67" t="e">
        <f>#REF!-#REF!/100*5</f>
        <v>#REF!</v>
      </c>
      <c r="M51" s="5">
        <f t="shared" si="0"/>
        <v>2.3039855999999999</v>
      </c>
    </row>
    <row r="52" spans="1:13" ht="15.75" customHeight="1" x14ac:dyDescent="0.25">
      <c r="A52" s="60" t="s">
        <v>53</v>
      </c>
      <c r="B52" s="57" t="s">
        <v>12</v>
      </c>
      <c r="C52" s="57">
        <v>0.47699999999999998</v>
      </c>
      <c r="D52" s="57">
        <v>30</v>
      </c>
      <c r="E52" s="58">
        <v>56.18</v>
      </c>
      <c r="F52" s="56">
        <f t="shared" si="1"/>
        <v>3.2000000000000001E-2</v>
      </c>
      <c r="G52" s="55">
        <v>20</v>
      </c>
      <c r="H52" s="86">
        <v>2.548368</v>
      </c>
      <c r="I52" s="87">
        <v>60</v>
      </c>
      <c r="J52" s="87">
        <v>4.0773887999999996</v>
      </c>
      <c r="K52" s="87">
        <v>4.0999999999999996</v>
      </c>
      <c r="L52" s="67" t="e">
        <f>#REF!-#REF!/100*5</f>
        <v>#REF!</v>
      </c>
      <c r="M52" s="5">
        <f t="shared" si="0"/>
        <v>2.4209496000000001</v>
      </c>
    </row>
    <row r="53" spans="1:13" ht="16.5" customHeight="1" x14ac:dyDescent="0.25">
      <c r="A53" s="60" t="s">
        <v>54</v>
      </c>
      <c r="B53" s="57" t="s">
        <v>12</v>
      </c>
      <c r="C53" s="57">
        <v>0.5</v>
      </c>
      <c r="D53" s="57">
        <v>30</v>
      </c>
      <c r="E53" s="58">
        <v>60.23</v>
      </c>
      <c r="F53" s="56">
        <f t="shared" si="1"/>
        <v>3.2000000000000001E-2</v>
      </c>
      <c r="G53" s="55">
        <v>20</v>
      </c>
      <c r="H53" s="86">
        <v>2.7319680000000002</v>
      </c>
      <c r="I53" s="87">
        <v>60</v>
      </c>
      <c r="J53" s="87">
        <v>4.3711488000000003</v>
      </c>
      <c r="K53" s="87">
        <v>4.4000000000000004</v>
      </c>
      <c r="L53" s="67" t="e">
        <f>#REF!-#REF!/100*5</f>
        <v>#REF!</v>
      </c>
      <c r="M53" s="5">
        <f t="shared" si="0"/>
        <v>2.5953696000000002</v>
      </c>
    </row>
    <row r="54" spans="1:13" ht="16.5" customHeight="1" x14ac:dyDescent="0.25">
      <c r="A54" s="60" t="s">
        <v>55</v>
      </c>
      <c r="B54" s="57" t="s">
        <v>12</v>
      </c>
      <c r="C54" s="57">
        <v>0.49299999999999999</v>
      </c>
      <c r="D54" s="57">
        <v>30</v>
      </c>
      <c r="E54" s="58">
        <v>59.55</v>
      </c>
      <c r="F54" s="56">
        <f t="shared" si="1"/>
        <v>3.2000000000000001E-2</v>
      </c>
      <c r="G54" s="55">
        <v>20</v>
      </c>
      <c r="H54" s="86">
        <v>2.7012960000000001</v>
      </c>
      <c r="I54" s="87">
        <v>60</v>
      </c>
      <c r="J54" s="87">
        <v>4.3220736000000004</v>
      </c>
      <c r="K54" s="87">
        <v>4.3499999999999996</v>
      </c>
      <c r="L54" s="67" t="e">
        <f>#REF!-#REF!/100*5</f>
        <v>#REF!</v>
      </c>
      <c r="M54" s="5">
        <f t="shared" si="0"/>
        <v>2.5662312000000003</v>
      </c>
    </row>
    <row r="55" spans="1:13" ht="17.25" customHeight="1" x14ac:dyDescent="0.25">
      <c r="A55" s="60" t="s">
        <v>56</v>
      </c>
      <c r="B55" s="57" t="s">
        <v>12</v>
      </c>
      <c r="C55" s="57">
        <v>0.42299999999999999</v>
      </c>
      <c r="D55" s="57">
        <v>30</v>
      </c>
      <c r="E55" s="58">
        <v>51.03</v>
      </c>
      <c r="F55" s="56">
        <f t="shared" si="1"/>
        <v>3.2000000000000001E-2</v>
      </c>
      <c r="G55" s="55">
        <v>20</v>
      </c>
      <c r="H55" s="86">
        <v>2.3146559999999998</v>
      </c>
      <c r="I55" s="87">
        <v>60</v>
      </c>
      <c r="J55" s="87">
        <v>3.7034495999999999</v>
      </c>
      <c r="K55" s="87">
        <v>3.8</v>
      </c>
      <c r="L55" s="67" t="e">
        <f>#REF!-#REF!/100*5</f>
        <v>#REF!</v>
      </c>
      <c r="M55" s="5">
        <f t="shared" si="0"/>
        <v>2.1989231999999999</v>
      </c>
    </row>
    <row r="56" spans="1:13" ht="15.75" hidden="1" customHeight="1" thickBot="1" x14ac:dyDescent="0.3">
      <c r="A56" s="60" t="s">
        <v>57</v>
      </c>
      <c r="B56" s="57" t="s">
        <v>12</v>
      </c>
      <c r="C56" s="57"/>
      <c r="D56" s="57"/>
      <c r="E56" s="57">
        <v>59.73</v>
      </c>
      <c r="F56" s="56">
        <f t="shared" si="1"/>
        <v>3.2000000000000001E-2</v>
      </c>
      <c r="G56" s="55">
        <v>20</v>
      </c>
      <c r="H56" s="86" t="e">
        <f>#REF!*G56/100+#REF!</f>
        <v>#REF!</v>
      </c>
      <c r="I56" s="87">
        <v>60</v>
      </c>
      <c r="J56" s="87" t="e">
        <f t="shared" si="2"/>
        <v>#REF!</v>
      </c>
      <c r="K56" s="87" t="e">
        <f t="shared" si="3"/>
        <v>#REF!</v>
      </c>
      <c r="L56" s="67" t="e">
        <f>#REF!-#REF!/100*5</f>
        <v>#REF!</v>
      </c>
      <c r="M56" s="5" t="e">
        <f t="shared" si="0"/>
        <v>#REF!</v>
      </c>
    </row>
    <row r="57" spans="1:13" ht="16.5" hidden="1" customHeight="1" thickBot="1" x14ac:dyDescent="0.3">
      <c r="A57" s="60" t="s">
        <v>58</v>
      </c>
      <c r="B57" s="57" t="s">
        <v>12</v>
      </c>
      <c r="C57" s="57"/>
      <c r="D57" s="57"/>
      <c r="E57" s="57">
        <v>55.12</v>
      </c>
      <c r="F57" s="56">
        <f t="shared" si="1"/>
        <v>3.2000000000000001E-2</v>
      </c>
      <c r="G57" s="55">
        <v>20</v>
      </c>
      <c r="H57" s="86" t="e">
        <f>#REF!*G57/100+#REF!</f>
        <v>#REF!</v>
      </c>
      <c r="I57" s="87">
        <v>60</v>
      </c>
      <c r="J57" s="87" t="e">
        <f t="shared" si="2"/>
        <v>#REF!</v>
      </c>
      <c r="K57" s="87" t="e">
        <f t="shared" si="3"/>
        <v>#REF!</v>
      </c>
      <c r="L57" s="67" t="e">
        <f>#REF!-#REF!/100*5</f>
        <v>#REF!</v>
      </c>
      <c r="M57" s="5" t="e">
        <f t="shared" si="0"/>
        <v>#REF!</v>
      </c>
    </row>
    <row r="58" spans="1:13" ht="15.75" hidden="1" customHeight="1" thickBot="1" x14ac:dyDescent="0.3">
      <c r="A58" s="60" t="s">
        <v>59</v>
      </c>
      <c r="B58" s="57" t="s">
        <v>12</v>
      </c>
      <c r="C58" s="57"/>
      <c r="D58" s="57"/>
      <c r="E58" s="57">
        <v>57.05</v>
      </c>
      <c r="F58" s="56">
        <f t="shared" si="1"/>
        <v>3.2000000000000001E-2</v>
      </c>
      <c r="G58" s="55">
        <v>20</v>
      </c>
      <c r="H58" s="86" t="e">
        <f>#REF!*G58/100+#REF!</f>
        <v>#REF!</v>
      </c>
      <c r="I58" s="87">
        <v>60</v>
      </c>
      <c r="J58" s="87" t="e">
        <f t="shared" si="2"/>
        <v>#REF!</v>
      </c>
      <c r="K58" s="87" t="e">
        <f t="shared" si="3"/>
        <v>#REF!</v>
      </c>
      <c r="L58" s="67" t="e">
        <f>#REF!-#REF!/100*5</f>
        <v>#REF!</v>
      </c>
      <c r="M58" s="5" t="e">
        <f t="shared" si="0"/>
        <v>#REF!</v>
      </c>
    </row>
    <row r="59" spans="1:13" ht="17.25" customHeight="1" x14ac:dyDescent="0.25">
      <c r="A59" s="60" t="s">
        <v>60</v>
      </c>
      <c r="B59" s="57" t="s">
        <v>12</v>
      </c>
      <c r="C59" s="57">
        <v>5.0000000000000001E-3</v>
      </c>
      <c r="D59" s="57" t="s">
        <v>17</v>
      </c>
      <c r="E59" s="58">
        <v>0.99</v>
      </c>
      <c r="F59" s="56">
        <f t="shared" si="1"/>
        <v>3.2000000000000001E-2</v>
      </c>
      <c r="G59" s="55">
        <v>20</v>
      </c>
      <c r="H59" s="86">
        <v>4.4928000000000003E-2</v>
      </c>
      <c r="I59" s="87">
        <v>60</v>
      </c>
      <c r="J59" s="87">
        <v>7.1884799999999999E-2</v>
      </c>
      <c r="K59" s="87">
        <v>0.08</v>
      </c>
      <c r="L59" s="67" t="e">
        <f>#REF!-#REF!/100*5</f>
        <v>#REF!</v>
      </c>
      <c r="M59" s="5">
        <f t="shared" si="0"/>
        <v>4.26816E-2</v>
      </c>
    </row>
    <row r="60" spans="1:13" ht="16.5" customHeight="1" x14ac:dyDescent="0.25">
      <c r="A60" s="60" t="s">
        <v>61</v>
      </c>
      <c r="B60" s="57" t="s">
        <v>12</v>
      </c>
      <c r="C60" s="57">
        <v>8.5999999999999993E-2</v>
      </c>
      <c r="D60" s="57">
        <v>150</v>
      </c>
      <c r="E60" s="58">
        <v>11.2</v>
      </c>
      <c r="F60" s="56">
        <f t="shared" si="1"/>
        <v>3.2000000000000001E-2</v>
      </c>
      <c r="G60" s="55">
        <v>20</v>
      </c>
      <c r="H60" s="86">
        <v>0.50803199999999993</v>
      </c>
      <c r="I60" s="87">
        <v>60</v>
      </c>
      <c r="J60" s="87">
        <v>0.81285119999999988</v>
      </c>
      <c r="K60" s="87">
        <v>0.9</v>
      </c>
      <c r="L60" s="67" t="e">
        <f>#REF!-#REF!/100*5</f>
        <v>#REF!</v>
      </c>
      <c r="M60" s="5">
        <f t="shared" si="0"/>
        <v>0.4826303999999999</v>
      </c>
    </row>
    <row r="61" spans="1:13" ht="17.25" customHeight="1" x14ac:dyDescent="0.25">
      <c r="A61" s="60" t="s">
        <v>62</v>
      </c>
      <c r="B61" s="57" t="s">
        <v>12</v>
      </c>
      <c r="C61" s="57">
        <v>6.5000000000000002E-2</v>
      </c>
      <c r="D61" s="57">
        <v>200</v>
      </c>
      <c r="E61" s="58">
        <v>13.13</v>
      </c>
      <c r="F61" s="56">
        <f t="shared" si="1"/>
        <v>3.2000000000000001E-2</v>
      </c>
      <c r="G61" s="55">
        <v>20</v>
      </c>
      <c r="H61" s="86">
        <v>0.59572799999999992</v>
      </c>
      <c r="I61" s="87">
        <v>60</v>
      </c>
      <c r="J61" s="87">
        <v>0.95316479999999992</v>
      </c>
      <c r="K61" s="87">
        <v>1</v>
      </c>
      <c r="L61" s="67" t="e">
        <f>#REF!-#REF!/100*5</f>
        <v>#REF!</v>
      </c>
      <c r="M61" s="5">
        <f t="shared" si="0"/>
        <v>0.56594159999999993</v>
      </c>
    </row>
    <row r="62" spans="1:13" ht="15" customHeight="1" x14ac:dyDescent="0.25">
      <c r="A62" s="60" t="s">
        <v>63</v>
      </c>
      <c r="B62" s="57" t="s">
        <v>12</v>
      </c>
      <c r="C62" s="57">
        <v>7.2999999999999995E-2</v>
      </c>
      <c r="D62" s="57">
        <v>200</v>
      </c>
      <c r="E62" s="58">
        <v>15.8</v>
      </c>
      <c r="F62" s="56">
        <f t="shared" si="1"/>
        <v>3.2000000000000001E-2</v>
      </c>
      <c r="G62" s="55">
        <v>20</v>
      </c>
      <c r="H62" s="86">
        <v>0.71668799999999999</v>
      </c>
      <c r="I62" s="87">
        <v>60</v>
      </c>
      <c r="J62" s="87">
        <v>1.1467008000000001</v>
      </c>
      <c r="K62" s="87">
        <v>1.2</v>
      </c>
      <c r="L62" s="67" t="e">
        <f>#REF!-#REF!/100*5</f>
        <v>#REF!</v>
      </c>
      <c r="M62" s="5">
        <f t="shared" si="0"/>
        <v>0.68085359999999995</v>
      </c>
    </row>
    <row r="63" spans="1:13" ht="17.25" customHeight="1" x14ac:dyDescent="0.25">
      <c r="A63" s="60" t="s">
        <v>64</v>
      </c>
      <c r="B63" s="57" t="s">
        <v>12</v>
      </c>
      <c r="C63" s="57">
        <v>8.1000000000000003E-2</v>
      </c>
      <c r="D63" s="57">
        <v>150</v>
      </c>
      <c r="E63" s="58">
        <v>18.03</v>
      </c>
      <c r="F63" s="56">
        <f t="shared" si="1"/>
        <v>3.2000000000000001E-2</v>
      </c>
      <c r="G63" s="55">
        <v>20</v>
      </c>
      <c r="H63" s="86">
        <v>0.81777599999999995</v>
      </c>
      <c r="I63" s="87">
        <v>60</v>
      </c>
      <c r="J63" s="87">
        <v>1.3084415999999999</v>
      </c>
      <c r="K63" s="87">
        <v>1.4</v>
      </c>
      <c r="L63" s="67" t="e">
        <f>#REF!-#REF!/100*5</f>
        <v>#REF!</v>
      </c>
      <c r="M63" s="5">
        <f t="shared" si="0"/>
        <v>0.7768872</v>
      </c>
    </row>
    <row r="64" spans="1:13" ht="15" hidden="1" customHeight="1" thickBot="1" x14ac:dyDescent="0.3">
      <c r="A64" s="60" t="s">
        <v>65</v>
      </c>
      <c r="B64" s="57" t="s">
        <v>12</v>
      </c>
      <c r="C64" s="57">
        <v>0.03</v>
      </c>
      <c r="D64" s="57">
        <v>600</v>
      </c>
      <c r="E64" s="58">
        <v>8.27</v>
      </c>
      <c r="F64" s="56">
        <f t="shared" si="1"/>
        <v>3.2000000000000001E-2</v>
      </c>
      <c r="G64" s="55">
        <v>20</v>
      </c>
      <c r="H64" s="86" t="e">
        <f>#REF!*G64/100+#REF!</f>
        <v>#REF!</v>
      </c>
      <c r="I64" s="87">
        <v>60</v>
      </c>
      <c r="J64" s="87" t="e">
        <f t="shared" si="2"/>
        <v>#REF!</v>
      </c>
      <c r="K64" s="87" t="e">
        <f t="shared" si="3"/>
        <v>#REF!</v>
      </c>
      <c r="L64" s="67" t="e">
        <f>#REF!-#REF!/100*5</f>
        <v>#REF!</v>
      </c>
      <c r="M64" s="5" t="e">
        <f t="shared" si="0"/>
        <v>#REF!</v>
      </c>
    </row>
    <row r="65" spans="1:13" ht="15" customHeight="1" x14ac:dyDescent="0.25">
      <c r="A65" s="60" t="s">
        <v>66</v>
      </c>
      <c r="B65" s="57" t="s">
        <v>12</v>
      </c>
      <c r="C65" s="57">
        <v>9.0999999999999998E-2</v>
      </c>
      <c r="D65" s="57">
        <v>150</v>
      </c>
      <c r="E65" s="58">
        <v>16.89</v>
      </c>
      <c r="F65" s="56">
        <f>F64</f>
        <v>3.2000000000000001E-2</v>
      </c>
      <c r="G65" s="55">
        <v>20</v>
      </c>
      <c r="H65" s="86">
        <v>0.76593599999999995</v>
      </c>
      <c r="I65" s="87">
        <v>60</v>
      </c>
      <c r="J65" s="87">
        <v>1.2254976</v>
      </c>
      <c r="K65" s="87">
        <v>1.3</v>
      </c>
      <c r="L65" s="67" t="e">
        <f>#REF!-#REF!/100*5</f>
        <v>#REF!</v>
      </c>
      <c r="M65" s="5">
        <f t="shared" si="0"/>
        <v>0.72763919999999993</v>
      </c>
    </row>
    <row r="66" spans="1:13" hidden="1" x14ac:dyDescent="0.25">
      <c r="A66" s="60" t="s">
        <v>293</v>
      </c>
      <c r="B66" s="57" t="s">
        <v>12</v>
      </c>
      <c r="C66" s="57">
        <v>9.0999999999999998E-2</v>
      </c>
      <c r="D66" s="57">
        <v>150</v>
      </c>
      <c r="E66" s="57">
        <v>16.09</v>
      </c>
      <c r="F66" s="56">
        <f t="shared" si="1"/>
        <v>3.2000000000000001E-2</v>
      </c>
      <c r="G66" s="55">
        <v>20</v>
      </c>
      <c r="H66" s="86">
        <v>0.69508799999999993</v>
      </c>
      <c r="I66" s="87">
        <v>60</v>
      </c>
      <c r="J66" s="87">
        <v>1.1121407999999999</v>
      </c>
      <c r="K66" s="87">
        <v>1.1200000000000001</v>
      </c>
      <c r="L66" s="67" t="e">
        <f>#REF!-#REF!/100*5</f>
        <v>#REF!</v>
      </c>
      <c r="M66" s="5">
        <f t="shared" si="0"/>
        <v>0.66033359999999997</v>
      </c>
    </row>
    <row r="67" spans="1:13" hidden="1" x14ac:dyDescent="0.25">
      <c r="A67" s="60" t="s">
        <v>67</v>
      </c>
      <c r="B67" s="57" t="s">
        <v>12</v>
      </c>
      <c r="C67" s="57">
        <v>7.0000000000000001E-3</v>
      </c>
      <c r="D67" s="57" t="s">
        <v>13</v>
      </c>
      <c r="E67" s="58">
        <v>1.1299999999999999</v>
      </c>
      <c r="F67" s="56">
        <f t="shared" si="1"/>
        <v>3.2000000000000001E-2</v>
      </c>
      <c r="G67" s="55">
        <v>20</v>
      </c>
      <c r="H67" s="86">
        <v>5.1407999999999995E-2</v>
      </c>
      <c r="I67" s="87">
        <v>60</v>
      </c>
      <c r="J67" s="87">
        <v>8.2252799999999987E-2</v>
      </c>
      <c r="K67" s="87">
        <v>0.09</v>
      </c>
      <c r="L67" s="67" t="e">
        <f>#REF!-#REF!/100*5</f>
        <v>#REF!</v>
      </c>
      <c r="M67" s="5">
        <f t="shared" si="0"/>
        <v>4.8837599999999995E-2</v>
      </c>
    </row>
    <row r="68" spans="1:13" x14ac:dyDescent="0.25">
      <c r="A68" s="60" t="s">
        <v>68</v>
      </c>
      <c r="B68" s="57" t="s">
        <v>12</v>
      </c>
      <c r="C68" s="57">
        <v>9.6000000000000002E-2</v>
      </c>
      <c r="D68" s="57">
        <v>150</v>
      </c>
      <c r="E68" s="58">
        <v>9.5299999999999994</v>
      </c>
      <c r="F68" s="56">
        <f t="shared" si="1"/>
        <v>3.2000000000000001E-2</v>
      </c>
      <c r="G68" s="55">
        <v>20</v>
      </c>
      <c r="H68" s="86">
        <v>0.43243199999999993</v>
      </c>
      <c r="I68" s="87">
        <v>60</v>
      </c>
      <c r="J68" s="87">
        <v>0.69189119999999993</v>
      </c>
      <c r="K68" s="87">
        <v>1</v>
      </c>
      <c r="L68" s="67" t="e">
        <f>#REF!-#REF!/100*5</f>
        <v>#REF!</v>
      </c>
      <c r="M68" s="5">
        <f t="shared" si="0"/>
        <v>0.41081039999999991</v>
      </c>
    </row>
    <row r="69" spans="1:13" x14ac:dyDescent="0.25">
      <c r="A69" s="60" t="s">
        <v>69</v>
      </c>
      <c r="B69" s="57" t="s">
        <v>12</v>
      </c>
      <c r="C69" s="57">
        <v>4.2000000000000003E-2</v>
      </c>
      <c r="D69" s="57">
        <v>500</v>
      </c>
      <c r="E69" s="58">
        <v>4.4800000000000004</v>
      </c>
      <c r="F69" s="56">
        <f t="shared" si="1"/>
        <v>3.2000000000000001E-2</v>
      </c>
      <c r="G69" s="55">
        <v>20</v>
      </c>
      <c r="H69" s="86">
        <v>0.20304</v>
      </c>
      <c r="I69" s="87">
        <v>60</v>
      </c>
      <c r="J69" s="87">
        <v>0.32486399999999999</v>
      </c>
      <c r="K69" s="87">
        <v>0.4</v>
      </c>
      <c r="L69" s="67" t="e">
        <f>#REF!-#REF!/100*5</f>
        <v>#REF!</v>
      </c>
      <c r="M69" s="5">
        <f t="shared" si="0"/>
        <v>0.192888</v>
      </c>
    </row>
    <row r="70" spans="1:13" hidden="1" x14ac:dyDescent="0.25">
      <c r="A70" s="60" t="s">
        <v>70</v>
      </c>
      <c r="B70" s="57" t="s">
        <v>12</v>
      </c>
      <c r="C70" s="57">
        <v>4.2000000000000003E-2</v>
      </c>
      <c r="D70" s="57">
        <v>500</v>
      </c>
      <c r="E70" s="58">
        <v>4.4800000000000004</v>
      </c>
      <c r="F70" s="56">
        <f t="shared" si="1"/>
        <v>3.2000000000000001E-2</v>
      </c>
      <c r="G70" s="55">
        <v>20</v>
      </c>
      <c r="H70" s="86" t="e">
        <f>#REF!*G70/100+#REF!</f>
        <v>#REF!</v>
      </c>
      <c r="I70" s="87">
        <v>60</v>
      </c>
      <c r="J70" s="87" t="e">
        <f t="shared" si="2"/>
        <v>#REF!</v>
      </c>
      <c r="K70" s="87" t="e">
        <f t="shared" si="3"/>
        <v>#REF!</v>
      </c>
      <c r="L70" s="67" t="e">
        <f>#REF!-#REF!/100*5</f>
        <v>#REF!</v>
      </c>
      <c r="M70" s="5" t="e">
        <f t="shared" si="0"/>
        <v>#REF!</v>
      </c>
    </row>
    <row r="71" spans="1:13" x14ac:dyDescent="0.25">
      <c r="A71" s="60" t="s">
        <v>71</v>
      </c>
      <c r="B71" s="57" t="s">
        <v>15</v>
      </c>
      <c r="C71" s="57">
        <v>0.13800000000000001</v>
      </c>
      <c r="D71" s="57">
        <v>150</v>
      </c>
      <c r="E71" s="56">
        <v>30.31</v>
      </c>
      <c r="F71" s="56">
        <f t="shared" si="1"/>
        <v>3.2000000000000001E-2</v>
      </c>
      <c r="G71" s="55">
        <v>20</v>
      </c>
      <c r="H71" s="86">
        <v>1.3750559999999998</v>
      </c>
      <c r="I71" s="87">
        <v>60</v>
      </c>
      <c r="J71" s="87">
        <v>2.2000895999999996</v>
      </c>
      <c r="K71" s="87">
        <v>2.2999999999999998</v>
      </c>
      <c r="L71" s="67" t="e">
        <f>#REF!-#REF!/100*5</f>
        <v>#REF!</v>
      </c>
      <c r="M71" s="5">
        <f t="shared" si="0"/>
        <v>1.3063031999999999</v>
      </c>
    </row>
    <row r="72" spans="1:13" ht="17.25" hidden="1" customHeight="1" thickBot="1" x14ac:dyDescent="0.3">
      <c r="A72" s="60" t="s">
        <v>72</v>
      </c>
      <c r="B72" s="57" t="s">
        <v>12</v>
      </c>
      <c r="C72" s="57"/>
      <c r="D72" s="57"/>
      <c r="E72" s="57">
        <v>11.36</v>
      </c>
      <c r="F72" s="56">
        <f t="shared" si="1"/>
        <v>3.2000000000000001E-2</v>
      </c>
      <c r="G72" s="55">
        <v>20</v>
      </c>
      <c r="H72" s="86">
        <v>0.46348800000000001</v>
      </c>
      <c r="I72" s="87">
        <v>60</v>
      </c>
      <c r="J72" s="87">
        <v>0.74158080000000004</v>
      </c>
      <c r="K72" s="87">
        <v>0.75</v>
      </c>
      <c r="L72" s="67" t="e">
        <f>#REF!-#REF!/100*5</f>
        <v>#REF!</v>
      </c>
      <c r="M72" s="5">
        <f t="shared" si="0"/>
        <v>0.44031360000000003</v>
      </c>
    </row>
    <row r="73" spans="1:13" ht="15.75" hidden="1" customHeight="1" thickBot="1" x14ac:dyDescent="0.3">
      <c r="A73" s="60" t="s">
        <v>73</v>
      </c>
      <c r="B73" s="57" t="s">
        <v>12</v>
      </c>
      <c r="C73" s="57">
        <v>0.05</v>
      </c>
      <c r="D73" s="57">
        <v>150</v>
      </c>
      <c r="E73" s="57">
        <v>9.3800000000000008</v>
      </c>
      <c r="F73" s="56">
        <f t="shared" si="1"/>
        <v>3.2000000000000001E-2</v>
      </c>
      <c r="G73" s="55">
        <v>20</v>
      </c>
      <c r="H73" s="86">
        <v>0.38270400000000004</v>
      </c>
      <c r="I73" s="87">
        <v>60</v>
      </c>
      <c r="J73" s="87">
        <v>0.61232640000000005</v>
      </c>
      <c r="K73" s="87">
        <v>0.62</v>
      </c>
      <c r="L73" s="67" t="e">
        <f>#REF!-#REF!/100*5</f>
        <v>#REF!</v>
      </c>
      <c r="M73" s="5">
        <f t="shared" si="0"/>
        <v>0.36356880000000003</v>
      </c>
    </row>
    <row r="74" spans="1:13" ht="16.5" customHeight="1" x14ac:dyDescent="0.25">
      <c r="A74" s="60" t="s">
        <v>74</v>
      </c>
      <c r="B74" s="57" t="s">
        <v>12</v>
      </c>
      <c r="C74" s="57">
        <v>0.111</v>
      </c>
      <c r="D74" s="57">
        <v>200</v>
      </c>
      <c r="E74" s="56">
        <v>9.09</v>
      </c>
      <c r="F74" s="56">
        <f t="shared" si="1"/>
        <v>3.2000000000000001E-2</v>
      </c>
      <c r="G74" s="55">
        <v>20</v>
      </c>
      <c r="H74" s="86">
        <v>0.41212799999999994</v>
      </c>
      <c r="I74" s="87">
        <v>60</v>
      </c>
      <c r="J74" s="87">
        <v>0.6594047999999999</v>
      </c>
      <c r="K74" s="87">
        <v>0.7</v>
      </c>
      <c r="L74" s="67" t="e">
        <f>#REF!-#REF!/100*5</f>
        <v>#REF!</v>
      </c>
      <c r="M74" s="5">
        <f t="shared" si="0"/>
        <v>0.39152159999999991</v>
      </c>
    </row>
    <row r="75" spans="1:13" ht="17.25" customHeight="1" x14ac:dyDescent="0.25">
      <c r="A75" s="60" t="s">
        <v>75</v>
      </c>
      <c r="B75" s="57" t="s">
        <v>15</v>
      </c>
      <c r="C75" s="57">
        <v>0.76</v>
      </c>
      <c r="D75" s="57">
        <v>25</v>
      </c>
      <c r="E75" s="58">
        <v>86.52</v>
      </c>
      <c r="F75" s="56">
        <f t="shared" ref="F75:F137" si="4">F74</f>
        <v>3.2000000000000001E-2</v>
      </c>
      <c r="G75" s="55">
        <v>20</v>
      </c>
      <c r="H75" s="86">
        <v>3.9247199999999993</v>
      </c>
      <c r="I75" s="87">
        <v>60</v>
      </c>
      <c r="J75" s="87">
        <v>6.2795519999999989</v>
      </c>
      <c r="K75" s="87">
        <v>6.5</v>
      </c>
      <c r="L75" s="67" t="e">
        <f>#REF!-#REF!/100*5</f>
        <v>#REF!</v>
      </c>
      <c r="M75" s="5">
        <f t="shared" ref="M75:M137" si="5">H75-H75/100*5</f>
        <v>3.7284839999999995</v>
      </c>
    </row>
    <row r="76" spans="1:13" ht="15" customHeight="1" x14ac:dyDescent="0.25">
      <c r="A76" s="60" t="s">
        <v>76</v>
      </c>
      <c r="B76" s="57" t="s">
        <v>12</v>
      </c>
      <c r="C76" s="57">
        <v>0.14000000000000001</v>
      </c>
      <c r="D76" s="57">
        <v>100</v>
      </c>
      <c r="E76" s="58">
        <v>10.27</v>
      </c>
      <c r="F76" s="56">
        <f t="shared" si="4"/>
        <v>3.2000000000000001E-2</v>
      </c>
      <c r="G76" s="55">
        <v>20</v>
      </c>
      <c r="H76" s="86">
        <v>0.46569599999999989</v>
      </c>
      <c r="I76" s="87">
        <v>60</v>
      </c>
      <c r="J76" s="87">
        <v>0.74511359999999982</v>
      </c>
      <c r="K76" s="87">
        <v>0.8</v>
      </c>
      <c r="L76" s="67" t="e">
        <f>#REF!-#REF!/100*5</f>
        <v>#REF!</v>
      </c>
      <c r="M76" s="5">
        <f t="shared" si="5"/>
        <v>0.44241119999999989</v>
      </c>
    </row>
    <row r="77" spans="1:13" hidden="1" x14ac:dyDescent="0.25">
      <c r="A77" s="60" t="s">
        <v>77</v>
      </c>
      <c r="B77" s="57" t="s">
        <v>12</v>
      </c>
      <c r="C77" s="57">
        <v>2.5000000000000001E-2</v>
      </c>
      <c r="D77" s="57">
        <v>500</v>
      </c>
      <c r="E77" s="58">
        <v>4.5999999999999996</v>
      </c>
      <c r="F77" s="56">
        <f t="shared" si="4"/>
        <v>3.2000000000000001E-2</v>
      </c>
      <c r="G77" s="55">
        <v>20</v>
      </c>
      <c r="H77" s="86" t="e">
        <f>#REF!*G77/100+#REF!</f>
        <v>#REF!</v>
      </c>
      <c r="I77" s="87">
        <v>60</v>
      </c>
      <c r="J77" s="87" t="e">
        <f t="shared" ref="J77:J134" si="6">H77*I77/100+H77</f>
        <v>#REF!</v>
      </c>
      <c r="K77" s="87" t="e">
        <f t="shared" ref="K77:K134" si="7">ROUNDUP(J77,2)</f>
        <v>#REF!</v>
      </c>
      <c r="L77" s="67" t="e">
        <f>#REF!-#REF!/100*5</f>
        <v>#REF!</v>
      </c>
      <c r="M77" s="5" t="e">
        <f t="shared" si="5"/>
        <v>#REF!</v>
      </c>
    </row>
    <row r="78" spans="1:13" hidden="1" x14ac:dyDescent="0.25">
      <c r="A78" s="60" t="s">
        <v>78</v>
      </c>
      <c r="B78" s="57" t="s">
        <v>12</v>
      </c>
      <c r="C78" s="57">
        <v>2.5000000000000001E-2</v>
      </c>
      <c r="D78" s="57">
        <v>500</v>
      </c>
      <c r="E78" s="58">
        <v>6.38</v>
      </c>
      <c r="F78" s="56">
        <f t="shared" si="4"/>
        <v>3.2000000000000001E-2</v>
      </c>
      <c r="G78" s="55">
        <v>20</v>
      </c>
      <c r="H78" s="86" t="e">
        <f>#REF!*G78/100+#REF!</f>
        <v>#REF!</v>
      </c>
      <c r="I78" s="87">
        <v>60</v>
      </c>
      <c r="J78" s="87" t="e">
        <f t="shared" si="6"/>
        <v>#REF!</v>
      </c>
      <c r="K78" s="87" t="e">
        <f t="shared" si="7"/>
        <v>#REF!</v>
      </c>
      <c r="L78" s="67" t="e">
        <f>#REF!-#REF!/100*5</f>
        <v>#REF!</v>
      </c>
      <c r="M78" s="5" t="e">
        <f t="shared" si="5"/>
        <v>#REF!</v>
      </c>
    </row>
    <row r="79" spans="1:13" hidden="1" x14ac:dyDescent="0.25">
      <c r="A79" s="60" t="s">
        <v>79</v>
      </c>
      <c r="B79" s="57" t="s">
        <v>12</v>
      </c>
      <c r="C79" s="57">
        <v>2.5000000000000001E-2</v>
      </c>
      <c r="D79" s="57">
        <v>500</v>
      </c>
      <c r="E79" s="58">
        <v>4.33</v>
      </c>
      <c r="F79" s="56">
        <f t="shared" si="4"/>
        <v>3.2000000000000001E-2</v>
      </c>
      <c r="G79" s="55">
        <v>20</v>
      </c>
      <c r="H79" s="86" t="e">
        <f>#REF!*G79/100+#REF!</f>
        <v>#REF!</v>
      </c>
      <c r="I79" s="87">
        <v>60</v>
      </c>
      <c r="J79" s="87" t="e">
        <f t="shared" si="6"/>
        <v>#REF!</v>
      </c>
      <c r="K79" s="87" t="e">
        <f t="shared" si="7"/>
        <v>#REF!</v>
      </c>
      <c r="L79" s="67" t="e">
        <f>#REF!-#REF!/100*5</f>
        <v>#REF!</v>
      </c>
      <c r="M79" s="5" t="e">
        <f t="shared" si="5"/>
        <v>#REF!</v>
      </c>
    </row>
    <row r="80" spans="1:13" hidden="1" x14ac:dyDescent="0.25">
      <c r="A80" s="60" t="s">
        <v>80</v>
      </c>
      <c r="B80" s="57" t="s">
        <v>12</v>
      </c>
      <c r="C80" s="57">
        <v>1.7999999999999999E-2</v>
      </c>
      <c r="D80" s="57">
        <v>500</v>
      </c>
      <c r="E80" s="58">
        <v>1.46</v>
      </c>
      <c r="F80" s="56">
        <f t="shared" si="4"/>
        <v>3.2000000000000001E-2</v>
      </c>
      <c r="G80" s="55">
        <v>20</v>
      </c>
      <c r="H80" s="86" t="e">
        <f>#REF!*G80/100+#REF!</f>
        <v>#REF!</v>
      </c>
      <c r="I80" s="87">
        <v>60</v>
      </c>
      <c r="J80" s="87" t="e">
        <f t="shared" si="6"/>
        <v>#REF!</v>
      </c>
      <c r="K80" s="87" t="e">
        <f t="shared" si="7"/>
        <v>#REF!</v>
      </c>
      <c r="L80" s="67" t="e">
        <f>#REF!-#REF!/100*5</f>
        <v>#REF!</v>
      </c>
      <c r="M80" s="5" t="e">
        <f t="shared" si="5"/>
        <v>#REF!</v>
      </c>
    </row>
    <row r="81" spans="1:13" hidden="1" x14ac:dyDescent="0.25">
      <c r="A81" s="60" t="s">
        <v>81</v>
      </c>
      <c r="B81" s="57" t="s">
        <v>12</v>
      </c>
      <c r="C81" s="57">
        <v>1.4E-2</v>
      </c>
      <c r="D81" s="57" t="s">
        <v>17</v>
      </c>
      <c r="E81" s="58">
        <v>1.46</v>
      </c>
      <c r="F81" s="56">
        <f t="shared" si="4"/>
        <v>3.2000000000000001E-2</v>
      </c>
      <c r="G81" s="55">
        <v>20</v>
      </c>
      <c r="H81" s="86" t="e">
        <f>#REF!*G81/100+#REF!</f>
        <v>#REF!</v>
      </c>
      <c r="I81" s="87">
        <v>60</v>
      </c>
      <c r="J81" s="87" t="e">
        <f t="shared" si="6"/>
        <v>#REF!</v>
      </c>
      <c r="K81" s="87" t="e">
        <f t="shared" si="7"/>
        <v>#REF!</v>
      </c>
      <c r="L81" s="67" t="e">
        <f>#REF!-#REF!/100*5</f>
        <v>#REF!</v>
      </c>
      <c r="M81" s="5" t="e">
        <f t="shared" si="5"/>
        <v>#REF!</v>
      </c>
    </row>
    <row r="82" spans="1:13" hidden="1" x14ac:dyDescent="0.25">
      <c r="A82" s="60" t="s">
        <v>82</v>
      </c>
      <c r="B82" s="57" t="s">
        <v>12</v>
      </c>
      <c r="C82" s="57">
        <v>0.01</v>
      </c>
      <c r="D82" s="57" t="s">
        <v>42</v>
      </c>
      <c r="E82" s="58">
        <v>0.9</v>
      </c>
      <c r="F82" s="56">
        <f t="shared" si="4"/>
        <v>3.2000000000000001E-2</v>
      </c>
      <c r="G82" s="55">
        <v>20</v>
      </c>
      <c r="H82" s="86" t="e">
        <f>#REF!*G82/100+#REF!</f>
        <v>#REF!</v>
      </c>
      <c r="I82" s="87">
        <v>60</v>
      </c>
      <c r="J82" s="87" t="e">
        <f t="shared" si="6"/>
        <v>#REF!</v>
      </c>
      <c r="K82" s="87" t="e">
        <f t="shared" si="7"/>
        <v>#REF!</v>
      </c>
      <c r="L82" s="67" t="e">
        <f>#REF!-#REF!/100*5</f>
        <v>#REF!</v>
      </c>
      <c r="M82" s="5" t="e">
        <f t="shared" si="5"/>
        <v>#REF!</v>
      </c>
    </row>
    <row r="83" spans="1:13" hidden="1" x14ac:dyDescent="0.25">
      <c r="A83" s="60" t="s">
        <v>83</v>
      </c>
      <c r="B83" s="57" t="s">
        <v>12</v>
      </c>
      <c r="C83" s="57">
        <v>2.4E-2</v>
      </c>
      <c r="D83" s="57">
        <v>500</v>
      </c>
      <c r="E83" s="58">
        <v>4.08</v>
      </c>
      <c r="F83" s="56">
        <f t="shared" si="4"/>
        <v>3.2000000000000001E-2</v>
      </c>
      <c r="G83" s="55">
        <v>20</v>
      </c>
      <c r="H83" s="86" t="e">
        <f>#REF!*G83/100+#REF!</f>
        <v>#REF!</v>
      </c>
      <c r="I83" s="87">
        <v>60</v>
      </c>
      <c r="J83" s="87" t="e">
        <f t="shared" si="6"/>
        <v>#REF!</v>
      </c>
      <c r="K83" s="87" t="e">
        <f t="shared" si="7"/>
        <v>#REF!</v>
      </c>
      <c r="L83" s="67" t="e">
        <f>#REF!-#REF!/100*5</f>
        <v>#REF!</v>
      </c>
      <c r="M83" s="5" t="e">
        <f t="shared" si="5"/>
        <v>#REF!</v>
      </c>
    </row>
    <row r="84" spans="1:13" x14ac:dyDescent="0.25">
      <c r="A84" s="60" t="s">
        <v>84</v>
      </c>
      <c r="B84" s="57" t="s">
        <v>12</v>
      </c>
      <c r="C84" s="57">
        <v>1.6E-2</v>
      </c>
      <c r="D84" s="57" t="s">
        <v>85</v>
      </c>
      <c r="E84" s="58">
        <v>3.83</v>
      </c>
      <c r="F84" s="56" t="e">
        <f>#REF!</f>
        <v>#REF!</v>
      </c>
      <c r="G84" s="55">
        <v>20</v>
      </c>
      <c r="H84" s="86">
        <v>0.17366399999999999</v>
      </c>
      <c r="I84" s="87">
        <v>60</v>
      </c>
      <c r="J84" s="87">
        <v>0.27786239999999995</v>
      </c>
      <c r="K84" s="87">
        <v>0.3</v>
      </c>
      <c r="L84" s="67" t="e">
        <f>#REF!-#REF!/100*5</f>
        <v>#REF!</v>
      </c>
      <c r="M84" s="5">
        <f t="shared" si="5"/>
        <v>0.16498079999999998</v>
      </c>
    </row>
    <row r="85" spans="1:13" hidden="1" x14ac:dyDescent="0.25">
      <c r="A85" s="60" t="s">
        <v>86</v>
      </c>
      <c r="B85" s="57" t="s">
        <v>12</v>
      </c>
      <c r="C85" s="57">
        <v>8.0000000000000002E-3</v>
      </c>
      <c r="D85" s="57" t="s">
        <v>13</v>
      </c>
      <c r="E85" s="58">
        <v>4.1900000000000004</v>
      </c>
      <c r="F85" s="56" t="e">
        <f t="shared" si="4"/>
        <v>#REF!</v>
      </c>
      <c r="G85" s="55">
        <v>20</v>
      </c>
      <c r="H85" s="86" t="e">
        <f>#REF!*G85/100+#REF!</f>
        <v>#REF!</v>
      </c>
      <c r="I85" s="87">
        <v>60</v>
      </c>
      <c r="J85" s="87" t="e">
        <f t="shared" si="6"/>
        <v>#REF!</v>
      </c>
      <c r="K85" s="87" t="e">
        <f t="shared" si="7"/>
        <v>#REF!</v>
      </c>
      <c r="L85" s="67" t="e">
        <f>#REF!-#REF!/100*5</f>
        <v>#REF!</v>
      </c>
      <c r="M85" s="5" t="e">
        <f t="shared" si="5"/>
        <v>#REF!</v>
      </c>
    </row>
    <row r="86" spans="1:13" x14ac:dyDescent="0.25">
      <c r="A86" s="60" t="s">
        <v>87</v>
      </c>
      <c r="B86" s="57" t="s">
        <v>15</v>
      </c>
      <c r="C86" s="57">
        <v>9.6000000000000002E-2</v>
      </c>
      <c r="D86" s="57">
        <v>200</v>
      </c>
      <c r="E86" s="58">
        <v>11.9</v>
      </c>
      <c r="F86" s="56" t="e">
        <f t="shared" si="4"/>
        <v>#REF!</v>
      </c>
      <c r="G86" s="55">
        <v>20</v>
      </c>
      <c r="H86" s="86">
        <v>0.53999999999999992</v>
      </c>
      <c r="I86" s="87">
        <v>60</v>
      </c>
      <c r="J86" s="87">
        <v>0.86399999999999988</v>
      </c>
      <c r="K86" s="87">
        <v>1</v>
      </c>
      <c r="L86" s="67" t="e">
        <f>#REF!-#REF!/100*5</f>
        <v>#REF!</v>
      </c>
      <c r="M86" s="5">
        <f t="shared" si="5"/>
        <v>0.5129999999999999</v>
      </c>
    </row>
    <row r="87" spans="1:13" ht="18.75" customHeight="1" x14ac:dyDescent="0.25">
      <c r="A87" s="60" t="s">
        <v>88</v>
      </c>
      <c r="B87" s="57" t="s">
        <v>12</v>
      </c>
      <c r="C87" s="57">
        <v>0.105</v>
      </c>
      <c r="D87" s="57">
        <v>200</v>
      </c>
      <c r="E87" s="58">
        <v>9.19</v>
      </c>
      <c r="F87" s="56" t="e">
        <f t="shared" si="4"/>
        <v>#REF!</v>
      </c>
      <c r="G87" s="55">
        <v>20</v>
      </c>
      <c r="H87" s="86">
        <v>0.41687999999999997</v>
      </c>
      <c r="I87" s="87">
        <v>60</v>
      </c>
      <c r="J87" s="87">
        <v>0.66700799999999993</v>
      </c>
      <c r="K87" s="87">
        <v>0.7</v>
      </c>
      <c r="L87" s="67" t="e">
        <f>#REF!-#REF!/100*5</f>
        <v>#REF!</v>
      </c>
      <c r="M87" s="5">
        <f t="shared" si="5"/>
        <v>0.396036</v>
      </c>
    </row>
    <row r="88" spans="1:13" ht="16.5" customHeight="1" x14ac:dyDescent="0.25">
      <c r="A88" s="60" t="s">
        <v>89</v>
      </c>
      <c r="B88" s="57" t="s">
        <v>12</v>
      </c>
      <c r="C88" s="57">
        <v>0.44700000000000001</v>
      </c>
      <c r="D88" s="57">
        <v>30</v>
      </c>
      <c r="E88" s="58">
        <v>42.15</v>
      </c>
      <c r="F88" s="56" t="e">
        <f t="shared" si="4"/>
        <v>#REF!</v>
      </c>
      <c r="G88" s="55">
        <v>20</v>
      </c>
      <c r="H88" s="86">
        <v>1.912032</v>
      </c>
      <c r="I88" s="87">
        <v>60</v>
      </c>
      <c r="J88" s="87">
        <v>3.0592511999999998</v>
      </c>
      <c r="K88" s="87">
        <v>3.1</v>
      </c>
      <c r="L88" s="67" t="e">
        <f>#REF!-#REF!/100*5</f>
        <v>#REF!</v>
      </c>
      <c r="M88" s="5">
        <f t="shared" si="5"/>
        <v>1.8164304</v>
      </c>
    </row>
    <row r="89" spans="1:13" ht="16.5" customHeight="1" x14ac:dyDescent="0.25">
      <c r="A89" s="60" t="s">
        <v>90</v>
      </c>
      <c r="B89" s="57" t="s">
        <v>12</v>
      </c>
      <c r="C89" s="57">
        <v>0.44700000000000001</v>
      </c>
      <c r="D89" s="57">
        <v>30</v>
      </c>
      <c r="E89" s="58">
        <v>42.15</v>
      </c>
      <c r="F89" s="56" t="e">
        <f t="shared" si="4"/>
        <v>#REF!</v>
      </c>
      <c r="G89" s="55">
        <v>20</v>
      </c>
      <c r="H89" s="86">
        <v>1.912032</v>
      </c>
      <c r="I89" s="87">
        <v>60</v>
      </c>
      <c r="J89" s="87">
        <v>3.0592511999999998</v>
      </c>
      <c r="K89" s="87">
        <v>3.1</v>
      </c>
      <c r="L89" s="67" t="e">
        <f>#REF!-#REF!/100*5</f>
        <v>#REF!</v>
      </c>
      <c r="M89" s="5">
        <f t="shared" si="5"/>
        <v>1.8164304</v>
      </c>
    </row>
    <row r="90" spans="1:13" ht="17.25" customHeight="1" x14ac:dyDescent="0.25">
      <c r="A90" s="60" t="s">
        <v>91</v>
      </c>
      <c r="B90" s="57" t="s">
        <v>15</v>
      </c>
      <c r="C90" s="57">
        <v>2.2200000000000002</v>
      </c>
      <c r="D90" s="57">
        <v>10</v>
      </c>
      <c r="E90" s="58">
        <v>220.16</v>
      </c>
      <c r="F90" s="56" t="e">
        <f t="shared" si="4"/>
        <v>#REF!</v>
      </c>
      <c r="G90" s="55">
        <v>20</v>
      </c>
      <c r="H90" s="86">
        <v>9.9865439999999985</v>
      </c>
      <c r="I90" s="87">
        <v>60</v>
      </c>
      <c r="J90" s="87">
        <v>15.978470399999997</v>
      </c>
      <c r="K90" s="87">
        <v>16</v>
      </c>
      <c r="L90" s="67" t="e">
        <f>#REF!-#REF!/100*5</f>
        <v>#REF!</v>
      </c>
      <c r="M90" s="5">
        <f t="shared" si="5"/>
        <v>9.4872167999999988</v>
      </c>
    </row>
    <row r="91" spans="1:13" hidden="1" x14ac:dyDescent="0.25">
      <c r="A91" s="60" t="s">
        <v>92</v>
      </c>
      <c r="B91" s="57" t="s">
        <v>12</v>
      </c>
      <c r="C91" s="57">
        <v>2.2200000000000002</v>
      </c>
      <c r="D91" s="57">
        <v>10</v>
      </c>
      <c r="E91" s="57">
        <v>209.68</v>
      </c>
      <c r="F91" s="56" t="e">
        <f t="shared" si="4"/>
        <v>#REF!</v>
      </c>
      <c r="G91" s="55">
        <v>20</v>
      </c>
      <c r="H91" s="86">
        <v>9.0581759999999996</v>
      </c>
      <c r="I91" s="87">
        <v>60</v>
      </c>
      <c r="J91" s="87">
        <v>14.4930816</v>
      </c>
      <c r="K91" s="87">
        <v>14.5</v>
      </c>
      <c r="L91" s="67" t="e">
        <f>#REF!-#REF!/100*5</f>
        <v>#REF!</v>
      </c>
      <c r="M91" s="5">
        <f t="shared" si="5"/>
        <v>8.6052672000000001</v>
      </c>
    </row>
    <row r="92" spans="1:13" x14ac:dyDescent="0.25">
      <c r="A92" s="60" t="s">
        <v>93</v>
      </c>
      <c r="B92" s="57" t="s">
        <v>12</v>
      </c>
      <c r="C92" s="57">
        <v>3.1E-2</v>
      </c>
      <c r="D92" s="57">
        <v>700</v>
      </c>
      <c r="E92" s="58">
        <v>3.14</v>
      </c>
      <c r="F92" s="56" t="e">
        <f t="shared" si="4"/>
        <v>#REF!</v>
      </c>
      <c r="G92" s="55">
        <v>20</v>
      </c>
      <c r="H92" s="86">
        <v>0.14255999999999999</v>
      </c>
      <c r="I92" s="87">
        <v>60</v>
      </c>
      <c r="J92" s="87">
        <v>0.22809599999999999</v>
      </c>
      <c r="K92" s="87">
        <v>0.3</v>
      </c>
      <c r="L92" s="67" t="e">
        <f>#REF!-#REF!/100*5</f>
        <v>#REF!</v>
      </c>
      <c r="M92" s="5">
        <f t="shared" si="5"/>
        <v>0.135432</v>
      </c>
    </row>
    <row r="93" spans="1:13" ht="15.75" customHeight="1" x14ac:dyDescent="0.25">
      <c r="A93" s="60" t="s">
        <v>94</v>
      </c>
      <c r="B93" s="57" t="s">
        <v>12</v>
      </c>
      <c r="C93" s="57">
        <v>2E-3</v>
      </c>
      <c r="D93" s="57" t="s">
        <v>13</v>
      </c>
      <c r="E93" s="58">
        <v>1.92</v>
      </c>
      <c r="F93" s="56" t="e">
        <f t="shared" si="4"/>
        <v>#REF!</v>
      </c>
      <c r="G93" s="55">
        <v>20</v>
      </c>
      <c r="H93" s="86">
        <v>8.7263999999999994E-2</v>
      </c>
      <c r="I93" s="87">
        <v>60</v>
      </c>
      <c r="J93" s="87">
        <v>0.13962239999999998</v>
      </c>
      <c r="K93" s="87">
        <v>0.2</v>
      </c>
      <c r="L93" s="67" t="e">
        <f>#REF!-#REF!/100*5</f>
        <v>#REF!</v>
      </c>
      <c r="M93" s="5">
        <f t="shared" si="5"/>
        <v>8.2900799999999997E-2</v>
      </c>
    </row>
    <row r="94" spans="1:13" ht="16.5" customHeight="1" x14ac:dyDescent="0.25">
      <c r="A94" s="60" t="s">
        <v>95</v>
      </c>
      <c r="B94" s="57" t="s">
        <v>12</v>
      </c>
      <c r="C94" s="57">
        <v>2E-3</v>
      </c>
      <c r="D94" s="57" t="s">
        <v>13</v>
      </c>
      <c r="E94" s="58">
        <v>1.92</v>
      </c>
      <c r="F94" s="56" t="e">
        <f t="shared" si="4"/>
        <v>#REF!</v>
      </c>
      <c r="G94" s="55">
        <v>20</v>
      </c>
      <c r="H94" s="86">
        <v>8.7263999999999994E-2</v>
      </c>
      <c r="I94" s="87">
        <v>60</v>
      </c>
      <c r="J94" s="87">
        <v>0.13962239999999998</v>
      </c>
      <c r="K94" s="87">
        <v>0.2</v>
      </c>
      <c r="L94" s="67" t="e">
        <f>#REF!-#REF!/100*5</f>
        <v>#REF!</v>
      </c>
      <c r="M94" s="5">
        <f t="shared" si="5"/>
        <v>8.2900799999999997E-2</v>
      </c>
    </row>
    <row r="95" spans="1:13" ht="16.5" customHeight="1" x14ac:dyDescent="0.25">
      <c r="A95" s="60" t="s">
        <v>96</v>
      </c>
      <c r="B95" s="57" t="s">
        <v>12</v>
      </c>
      <c r="C95" s="57">
        <v>0.46700000000000003</v>
      </c>
      <c r="D95" s="57">
        <v>30</v>
      </c>
      <c r="E95" s="58">
        <v>49.64</v>
      </c>
      <c r="F95" s="56" t="e">
        <f t="shared" si="4"/>
        <v>#REF!</v>
      </c>
      <c r="G95" s="55">
        <v>20</v>
      </c>
      <c r="H95" s="86">
        <v>2.2515839999999998</v>
      </c>
      <c r="I95" s="87">
        <v>60</v>
      </c>
      <c r="J95" s="87">
        <v>3.6025343999999997</v>
      </c>
      <c r="K95" s="87">
        <v>4</v>
      </c>
      <c r="L95" s="67" t="e">
        <f>#REF!-#REF!/100*5</f>
        <v>#REF!</v>
      </c>
      <c r="M95" s="5">
        <f t="shared" si="5"/>
        <v>2.1390047999999999</v>
      </c>
    </row>
    <row r="96" spans="1:13" ht="15.75" customHeight="1" x14ac:dyDescent="0.25">
      <c r="A96" s="60" t="s">
        <v>97</v>
      </c>
      <c r="B96" s="57" t="s">
        <v>12</v>
      </c>
      <c r="C96" s="57">
        <v>7.5999999999999998E-2</v>
      </c>
      <c r="D96" s="57">
        <v>250</v>
      </c>
      <c r="E96" s="58">
        <v>12.13</v>
      </c>
      <c r="F96" s="56" t="e">
        <f t="shared" si="4"/>
        <v>#REF!</v>
      </c>
      <c r="G96" s="55">
        <v>20</v>
      </c>
      <c r="H96" s="86">
        <v>0.55036799999999997</v>
      </c>
      <c r="I96" s="87">
        <v>60</v>
      </c>
      <c r="J96" s="87">
        <v>0.88058879999999995</v>
      </c>
      <c r="K96" s="87">
        <v>1</v>
      </c>
      <c r="L96" s="67" t="e">
        <f>#REF!-#REF!/100*5</f>
        <v>#REF!</v>
      </c>
      <c r="M96" s="5">
        <f t="shared" si="5"/>
        <v>0.52284960000000003</v>
      </c>
    </row>
    <row r="97" spans="1:13" ht="16.5" customHeight="1" x14ac:dyDescent="0.25">
      <c r="A97" s="60" t="s">
        <v>98</v>
      </c>
      <c r="B97" s="57" t="s">
        <v>12</v>
      </c>
      <c r="C97" s="57">
        <v>3.7999999999999999E-2</v>
      </c>
      <c r="D97" s="57">
        <v>500</v>
      </c>
      <c r="E97" s="58">
        <v>9.5</v>
      </c>
      <c r="F97" s="56" t="e">
        <f t="shared" si="4"/>
        <v>#REF!</v>
      </c>
      <c r="G97" s="55">
        <v>20</v>
      </c>
      <c r="H97" s="86">
        <v>0.43113599999999996</v>
      </c>
      <c r="I97" s="87">
        <v>60</v>
      </c>
      <c r="J97" s="87">
        <v>0.68981759999999992</v>
      </c>
      <c r="K97" s="87">
        <v>0.7</v>
      </c>
      <c r="L97" s="67" t="e">
        <f>#REF!-#REF!/100*5</f>
        <v>#REF!</v>
      </c>
      <c r="M97" s="5">
        <f t="shared" si="5"/>
        <v>0.40957919999999998</v>
      </c>
    </row>
    <row r="98" spans="1:13" ht="16.5" customHeight="1" x14ac:dyDescent="0.25">
      <c r="A98" s="60" t="s">
        <v>99</v>
      </c>
      <c r="B98" s="57" t="s">
        <v>12</v>
      </c>
      <c r="C98" s="57">
        <v>3.5000000000000003E-2</v>
      </c>
      <c r="D98" s="57">
        <v>500</v>
      </c>
      <c r="E98" s="58">
        <v>7.97</v>
      </c>
      <c r="F98" s="56" t="e">
        <f t="shared" si="4"/>
        <v>#REF!</v>
      </c>
      <c r="G98" s="55">
        <v>20</v>
      </c>
      <c r="H98" s="86">
        <v>0.36158399999999996</v>
      </c>
      <c r="I98" s="87">
        <v>60</v>
      </c>
      <c r="J98" s="87">
        <v>0.57853439999999989</v>
      </c>
      <c r="K98" s="87">
        <v>0.6</v>
      </c>
      <c r="L98" s="67" t="e">
        <f>#REF!-#REF!/100*5</f>
        <v>#REF!</v>
      </c>
      <c r="M98" s="5">
        <f t="shared" si="5"/>
        <v>0.34350479999999994</v>
      </c>
    </row>
    <row r="99" spans="1:13" ht="15" customHeight="1" x14ac:dyDescent="0.25">
      <c r="A99" s="60" t="s">
        <v>100</v>
      </c>
      <c r="B99" s="57" t="s">
        <v>12</v>
      </c>
      <c r="C99" s="57">
        <v>4.1000000000000002E-2</v>
      </c>
      <c r="D99" s="57">
        <v>400</v>
      </c>
      <c r="E99" s="58">
        <v>4.16</v>
      </c>
      <c r="F99" s="56" t="e">
        <f t="shared" si="4"/>
        <v>#REF!</v>
      </c>
      <c r="G99" s="55">
        <v>20</v>
      </c>
      <c r="H99" s="86">
        <v>0.18878399999999998</v>
      </c>
      <c r="I99" s="87">
        <v>60</v>
      </c>
      <c r="J99" s="87">
        <v>0.30205439999999995</v>
      </c>
      <c r="K99" s="87">
        <v>0.4</v>
      </c>
      <c r="L99" s="67" t="e">
        <f>#REF!-#REF!/100*5</f>
        <v>#REF!</v>
      </c>
      <c r="M99" s="5">
        <f t="shared" si="5"/>
        <v>0.17934479999999997</v>
      </c>
    </row>
    <row r="100" spans="1:13" ht="17.25" customHeight="1" x14ac:dyDescent="0.25">
      <c r="A100" s="60" t="s">
        <v>101</v>
      </c>
      <c r="B100" s="57" t="s">
        <v>12</v>
      </c>
      <c r="C100" s="57">
        <v>8.9999999999999993E-3</v>
      </c>
      <c r="D100" s="57" t="s">
        <v>17</v>
      </c>
      <c r="E100" s="58">
        <v>1.46</v>
      </c>
      <c r="F100" s="56" t="e">
        <f t="shared" si="4"/>
        <v>#REF!</v>
      </c>
      <c r="G100" s="55">
        <v>20</v>
      </c>
      <c r="H100" s="86">
        <v>6.6096000000000002E-2</v>
      </c>
      <c r="I100" s="87">
        <v>60</v>
      </c>
      <c r="J100" s="87">
        <v>0.1057536</v>
      </c>
      <c r="K100" s="87">
        <v>0.2</v>
      </c>
      <c r="L100" s="67" t="e">
        <f>#REF!-#REF!/100*5</f>
        <v>#REF!</v>
      </c>
      <c r="M100" s="5">
        <f t="shared" si="5"/>
        <v>6.2791200000000005E-2</v>
      </c>
    </row>
    <row r="101" spans="1:13" ht="15.75" customHeight="1" x14ac:dyDescent="0.25">
      <c r="A101" s="60" t="s">
        <v>102</v>
      </c>
      <c r="B101" s="57" t="s">
        <v>12</v>
      </c>
      <c r="C101" s="57">
        <v>6.7000000000000004E-2</v>
      </c>
      <c r="D101" s="57">
        <v>300</v>
      </c>
      <c r="E101" s="58">
        <v>13.04</v>
      </c>
      <c r="F101" s="56" t="e">
        <f t="shared" si="4"/>
        <v>#REF!</v>
      </c>
      <c r="G101" s="55">
        <v>20</v>
      </c>
      <c r="H101" s="86">
        <v>0.59140799999999993</v>
      </c>
      <c r="I101" s="87">
        <v>60</v>
      </c>
      <c r="J101" s="87">
        <v>0.94625279999999989</v>
      </c>
      <c r="K101" s="87">
        <v>1</v>
      </c>
      <c r="L101" s="67" t="e">
        <f>#REF!-#REF!/100*5</f>
        <v>#REF!</v>
      </c>
      <c r="M101" s="5">
        <f t="shared" si="5"/>
        <v>0.56183759999999994</v>
      </c>
    </row>
    <row r="102" spans="1:13" ht="14.25" customHeight="1" x14ac:dyDescent="0.25">
      <c r="A102" s="60" t="s">
        <v>103</v>
      </c>
      <c r="B102" s="57" t="s">
        <v>15</v>
      </c>
      <c r="C102" s="57">
        <v>2</v>
      </c>
      <c r="D102" s="57">
        <v>10</v>
      </c>
      <c r="E102" s="58">
        <v>225.62</v>
      </c>
      <c r="F102" s="56" t="e">
        <f t="shared" si="4"/>
        <v>#REF!</v>
      </c>
      <c r="G102" s="55">
        <v>20</v>
      </c>
      <c r="H102" s="86">
        <v>9.9273600000000002</v>
      </c>
      <c r="I102" s="87">
        <v>60</v>
      </c>
      <c r="J102" s="87">
        <v>15.883776000000001</v>
      </c>
      <c r="K102" s="87">
        <v>16</v>
      </c>
      <c r="L102" s="67" t="e">
        <f>#REF!-#REF!/100*5</f>
        <v>#REF!</v>
      </c>
      <c r="M102" s="5">
        <f t="shared" si="5"/>
        <v>9.4309919999999998</v>
      </c>
    </row>
    <row r="103" spans="1:13" ht="18" customHeight="1" x14ac:dyDescent="0.25">
      <c r="A103" s="60" t="s">
        <v>104</v>
      </c>
      <c r="B103" s="57" t="s">
        <v>12</v>
      </c>
      <c r="C103" s="57">
        <v>0.25</v>
      </c>
      <c r="D103" s="57">
        <v>50</v>
      </c>
      <c r="E103" s="58">
        <v>30.1</v>
      </c>
      <c r="F103" s="56" t="e">
        <f t="shared" si="4"/>
        <v>#REF!</v>
      </c>
      <c r="G103" s="55">
        <v>20</v>
      </c>
      <c r="H103" s="86">
        <v>1.3003199999999999</v>
      </c>
      <c r="I103" s="87">
        <v>60</v>
      </c>
      <c r="J103" s="87">
        <v>2.0805119999999997</v>
      </c>
      <c r="K103" s="87">
        <v>2.5</v>
      </c>
      <c r="L103" s="67" t="e">
        <f>#REF!-#REF!/100*5</f>
        <v>#REF!</v>
      </c>
      <c r="M103" s="5">
        <f t="shared" si="5"/>
        <v>1.235304</v>
      </c>
    </row>
    <row r="104" spans="1:13" hidden="1" x14ac:dyDescent="0.25">
      <c r="A104" s="60" t="s">
        <v>294</v>
      </c>
      <c r="B104" s="57" t="s">
        <v>15</v>
      </c>
      <c r="C104" s="57">
        <v>3.1</v>
      </c>
      <c r="D104" s="57">
        <v>10</v>
      </c>
      <c r="E104" s="57">
        <v>25.32</v>
      </c>
      <c r="F104" s="56" t="e">
        <f t="shared" si="4"/>
        <v>#REF!</v>
      </c>
      <c r="G104" s="55">
        <v>20</v>
      </c>
      <c r="H104" s="86" t="e">
        <f>#REF!*G104/100+#REF!</f>
        <v>#REF!</v>
      </c>
      <c r="I104" s="87">
        <v>60</v>
      </c>
      <c r="J104" s="87" t="e">
        <f t="shared" si="6"/>
        <v>#REF!</v>
      </c>
      <c r="K104" s="87" t="e">
        <f t="shared" si="7"/>
        <v>#REF!</v>
      </c>
      <c r="L104" s="67" t="e">
        <f>#REF!-#REF!/100*5</f>
        <v>#REF!</v>
      </c>
      <c r="M104" s="5" t="e">
        <f t="shared" si="5"/>
        <v>#REF!</v>
      </c>
    </row>
    <row r="105" spans="1:13" hidden="1" x14ac:dyDescent="0.25">
      <c r="A105" s="60" t="s">
        <v>105</v>
      </c>
      <c r="B105" s="57" t="s">
        <v>12</v>
      </c>
      <c r="C105" s="57">
        <v>2.4E-2</v>
      </c>
      <c r="D105" s="57">
        <v>800</v>
      </c>
      <c r="E105" s="56">
        <v>2.79</v>
      </c>
      <c r="F105" s="56" t="e">
        <f t="shared" si="4"/>
        <v>#REF!</v>
      </c>
      <c r="G105" s="55">
        <v>20</v>
      </c>
      <c r="H105" s="86" t="e">
        <f>#REF!*G105/100+#REF!</f>
        <v>#REF!</v>
      </c>
      <c r="I105" s="87">
        <v>60</v>
      </c>
      <c r="J105" s="87" t="e">
        <f t="shared" si="6"/>
        <v>#REF!</v>
      </c>
      <c r="K105" s="87" t="e">
        <f t="shared" si="7"/>
        <v>#REF!</v>
      </c>
      <c r="L105" s="67" t="e">
        <f>#REF!-#REF!/100*5</f>
        <v>#REF!</v>
      </c>
      <c r="M105" s="5" t="e">
        <f t="shared" si="5"/>
        <v>#REF!</v>
      </c>
    </row>
    <row r="106" spans="1:13" hidden="1" x14ac:dyDescent="0.25">
      <c r="A106" s="60" t="s">
        <v>106</v>
      </c>
      <c r="B106" s="57" t="s">
        <v>12</v>
      </c>
      <c r="C106" s="57">
        <v>6.0000000000000001E-3</v>
      </c>
      <c r="D106" s="57" t="s">
        <v>17</v>
      </c>
      <c r="E106" s="56">
        <v>3.55</v>
      </c>
      <c r="F106" s="56" t="e">
        <f t="shared" si="4"/>
        <v>#REF!</v>
      </c>
      <c r="G106" s="55">
        <v>20</v>
      </c>
      <c r="H106" s="86" t="e">
        <f>#REF!*G106/100+#REF!</f>
        <v>#REF!</v>
      </c>
      <c r="I106" s="87">
        <v>60</v>
      </c>
      <c r="J106" s="87" t="e">
        <f t="shared" si="6"/>
        <v>#REF!</v>
      </c>
      <c r="K106" s="87" t="e">
        <f t="shared" si="7"/>
        <v>#REF!</v>
      </c>
      <c r="L106" s="67" t="e">
        <f>#REF!-#REF!/100*5</f>
        <v>#REF!</v>
      </c>
      <c r="M106" s="5" t="e">
        <f t="shared" si="5"/>
        <v>#REF!</v>
      </c>
    </row>
    <row r="107" spans="1:13" x14ac:dyDescent="0.25">
      <c r="A107" s="60" t="s">
        <v>107</v>
      </c>
      <c r="B107" s="57" t="s">
        <v>12</v>
      </c>
      <c r="C107" s="57">
        <v>6.4000000000000001E-2</v>
      </c>
      <c r="D107" s="57">
        <v>200</v>
      </c>
      <c r="E107" s="58">
        <v>4.6900000000000004</v>
      </c>
      <c r="F107" s="56" t="e">
        <f t="shared" si="4"/>
        <v>#REF!</v>
      </c>
      <c r="G107" s="55">
        <v>20</v>
      </c>
      <c r="H107" s="86">
        <v>0.21254399999999996</v>
      </c>
      <c r="I107" s="87">
        <v>60</v>
      </c>
      <c r="J107" s="87">
        <v>0.34007039999999994</v>
      </c>
      <c r="K107" s="87">
        <v>0.4</v>
      </c>
      <c r="L107" s="67" t="e">
        <f>#REF!-#REF!/100*5</f>
        <v>#REF!</v>
      </c>
      <c r="M107" s="5">
        <f t="shared" si="5"/>
        <v>0.20191679999999995</v>
      </c>
    </row>
    <row r="108" spans="1:13" ht="15.75" customHeight="1" x14ac:dyDescent="0.25">
      <c r="A108" s="60" t="s">
        <v>108</v>
      </c>
      <c r="B108" s="57" t="s">
        <v>12</v>
      </c>
      <c r="C108" s="57">
        <v>6.0999999999999999E-2</v>
      </c>
      <c r="D108" s="57">
        <v>300</v>
      </c>
      <c r="E108" s="58">
        <v>5.87</v>
      </c>
      <c r="F108" s="56" t="e">
        <f t="shared" si="4"/>
        <v>#REF!</v>
      </c>
      <c r="G108" s="55">
        <v>20</v>
      </c>
      <c r="H108" s="86">
        <v>0.26611200000000002</v>
      </c>
      <c r="I108" s="87">
        <v>60</v>
      </c>
      <c r="J108" s="87">
        <v>0.42577920000000002</v>
      </c>
      <c r="K108" s="87">
        <v>0.5</v>
      </c>
      <c r="L108" s="67" t="e">
        <f>#REF!-#REF!/100*5</f>
        <v>#REF!</v>
      </c>
      <c r="M108" s="5">
        <f t="shared" si="5"/>
        <v>0.25280639999999999</v>
      </c>
    </row>
    <row r="109" spans="1:13" hidden="1" x14ac:dyDescent="0.25">
      <c r="A109" s="60" t="s">
        <v>109</v>
      </c>
      <c r="B109" s="57" t="s">
        <v>12</v>
      </c>
      <c r="C109" s="57">
        <v>6.0999999999999999E-2</v>
      </c>
      <c r="D109" s="57">
        <v>300</v>
      </c>
      <c r="E109" s="58">
        <v>5.87</v>
      </c>
      <c r="F109" s="56" t="e">
        <f t="shared" si="4"/>
        <v>#REF!</v>
      </c>
      <c r="G109" s="55">
        <v>20</v>
      </c>
      <c r="H109" s="86" t="e">
        <f>#REF!*G109/100+#REF!</f>
        <v>#REF!</v>
      </c>
      <c r="I109" s="87">
        <v>60</v>
      </c>
      <c r="J109" s="87" t="e">
        <f t="shared" si="6"/>
        <v>#REF!</v>
      </c>
      <c r="K109" s="87" t="e">
        <f t="shared" si="7"/>
        <v>#REF!</v>
      </c>
      <c r="L109" s="67" t="e">
        <f>#REF!-#REF!/100*5</f>
        <v>#REF!</v>
      </c>
      <c r="M109" s="5" t="e">
        <f t="shared" si="5"/>
        <v>#REF!</v>
      </c>
    </row>
    <row r="110" spans="1:13" x14ac:dyDescent="0.25">
      <c r="A110" s="60" t="s">
        <v>110</v>
      </c>
      <c r="B110" s="57" t="s">
        <v>15</v>
      </c>
      <c r="C110" s="57">
        <v>2.62</v>
      </c>
      <c r="D110" s="57">
        <v>5</v>
      </c>
      <c r="E110" s="58">
        <v>304.77999999999997</v>
      </c>
      <c r="F110" s="56" t="e">
        <f t="shared" si="4"/>
        <v>#REF!</v>
      </c>
      <c r="G110" s="55">
        <v>20</v>
      </c>
      <c r="H110" s="86">
        <v>13.824863999999998</v>
      </c>
      <c r="I110" s="87">
        <v>60</v>
      </c>
      <c r="J110" s="87">
        <v>22.119782399999998</v>
      </c>
      <c r="K110" s="87">
        <v>23</v>
      </c>
      <c r="L110" s="67" t="e">
        <f>#REF!-#REF!/100*5</f>
        <v>#REF!</v>
      </c>
      <c r="M110" s="5">
        <f t="shared" si="5"/>
        <v>13.133620799999997</v>
      </c>
    </row>
    <row r="111" spans="1:13" hidden="1" x14ac:dyDescent="0.25">
      <c r="A111" s="60" t="s">
        <v>295</v>
      </c>
      <c r="B111" s="57" t="s">
        <v>12</v>
      </c>
      <c r="C111" s="57">
        <v>2.2999999999999998</v>
      </c>
      <c r="D111" s="57">
        <v>5</v>
      </c>
      <c r="E111" s="57">
        <v>286.75</v>
      </c>
      <c r="F111" s="56" t="e">
        <f t="shared" si="4"/>
        <v>#REF!</v>
      </c>
      <c r="G111" s="55">
        <v>20</v>
      </c>
      <c r="H111" s="86">
        <v>2.7647999999999999E-2</v>
      </c>
      <c r="I111" s="87">
        <v>60</v>
      </c>
      <c r="J111" s="87">
        <v>4.42368E-2</v>
      </c>
      <c r="K111" s="87">
        <v>0.05</v>
      </c>
      <c r="L111" s="67" t="e">
        <f>#REF!-#REF!/100*5</f>
        <v>#REF!</v>
      </c>
      <c r="M111" s="5">
        <f t="shared" si="5"/>
        <v>2.62656E-2</v>
      </c>
    </row>
    <row r="112" spans="1:13" x14ac:dyDescent="0.25">
      <c r="A112" s="60" t="s">
        <v>111</v>
      </c>
      <c r="B112" s="57" t="s">
        <v>12</v>
      </c>
      <c r="C112" s="57">
        <v>6.4000000000000001E-2</v>
      </c>
      <c r="D112" s="57">
        <v>200</v>
      </c>
      <c r="E112" s="58">
        <v>5.81</v>
      </c>
      <c r="F112" s="56" t="e">
        <f t="shared" si="4"/>
        <v>#REF!</v>
      </c>
      <c r="G112" s="55">
        <v>20</v>
      </c>
      <c r="H112" s="86">
        <v>0.26351999999999998</v>
      </c>
      <c r="I112" s="87">
        <v>60</v>
      </c>
      <c r="J112" s="87">
        <v>0.42163200000000001</v>
      </c>
      <c r="K112" s="87">
        <v>0.5</v>
      </c>
      <c r="L112" s="67" t="e">
        <f>#REF!-#REF!/100*5</f>
        <v>#REF!</v>
      </c>
      <c r="M112" s="5">
        <f t="shared" si="5"/>
        <v>0.25034399999999996</v>
      </c>
    </row>
    <row r="113" spans="1:13" ht="15.75" customHeight="1" x14ac:dyDescent="0.25">
      <c r="A113" s="60" t="s">
        <v>112</v>
      </c>
      <c r="B113" s="57" t="s">
        <v>12</v>
      </c>
      <c r="C113" s="57">
        <v>2E-3</v>
      </c>
      <c r="D113" s="57" t="s">
        <v>85</v>
      </c>
      <c r="E113" s="58">
        <v>0.61</v>
      </c>
      <c r="F113" s="56" t="e">
        <f t="shared" si="4"/>
        <v>#REF!</v>
      </c>
      <c r="G113" s="55">
        <v>20</v>
      </c>
      <c r="H113" s="86">
        <v>2.7647999999999999E-2</v>
      </c>
      <c r="I113" s="87">
        <v>60</v>
      </c>
      <c r="J113" s="87">
        <v>4.42368E-2</v>
      </c>
      <c r="K113" s="87">
        <v>0.06</v>
      </c>
      <c r="L113" s="67" t="e">
        <f>#REF!-#REF!/100*5</f>
        <v>#REF!</v>
      </c>
      <c r="M113" s="5">
        <f t="shared" si="5"/>
        <v>2.62656E-2</v>
      </c>
    </row>
    <row r="114" spans="1:13" ht="15.75" customHeight="1" x14ac:dyDescent="0.25">
      <c r="A114" s="60" t="s">
        <v>113</v>
      </c>
      <c r="B114" s="57" t="s">
        <v>12</v>
      </c>
      <c r="C114" s="57">
        <v>6.0999999999999999E-2</v>
      </c>
      <c r="D114" s="57">
        <v>300</v>
      </c>
      <c r="E114" s="58">
        <v>6.38</v>
      </c>
      <c r="F114" s="56" t="e">
        <f t="shared" si="4"/>
        <v>#REF!</v>
      </c>
      <c r="G114" s="55">
        <v>20</v>
      </c>
      <c r="H114" s="86">
        <v>0.28943999999999998</v>
      </c>
      <c r="I114" s="87">
        <v>60</v>
      </c>
      <c r="J114" s="87">
        <v>0.46310399999999996</v>
      </c>
      <c r="K114" s="87">
        <v>0.5</v>
      </c>
      <c r="L114" s="67" t="e">
        <f>#REF!-#REF!/100*5</f>
        <v>#REF!</v>
      </c>
      <c r="M114" s="5">
        <f t="shared" si="5"/>
        <v>0.27496799999999999</v>
      </c>
    </row>
    <row r="115" spans="1:13" ht="16.5" customHeight="1" x14ac:dyDescent="0.25">
      <c r="A115" s="60" t="s">
        <v>114</v>
      </c>
      <c r="B115" s="57" t="s">
        <v>12</v>
      </c>
      <c r="C115" s="57">
        <v>0.183</v>
      </c>
      <c r="D115" s="57">
        <v>100</v>
      </c>
      <c r="E115" s="58">
        <v>16.329999999999998</v>
      </c>
      <c r="F115" s="56" t="e">
        <f t="shared" si="4"/>
        <v>#REF!</v>
      </c>
      <c r="G115" s="55">
        <v>20</v>
      </c>
      <c r="H115" s="86">
        <v>0.74087999999999998</v>
      </c>
      <c r="I115" s="87">
        <v>60</v>
      </c>
      <c r="J115" s="87">
        <v>1.185408</v>
      </c>
      <c r="K115" s="87">
        <v>1.2</v>
      </c>
      <c r="L115" s="67" t="e">
        <f>#REF!-#REF!/100*5</f>
        <v>#REF!</v>
      </c>
      <c r="M115" s="5">
        <f t="shared" si="5"/>
        <v>0.70383600000000002</v>
      </c>
    </row>
    <row r="116" spans="1:13" ht="16.5" customHeight="1" x14ac:dyDescent="0.25">
      <c r="A116" s="60" t="s">
        <v>115</v>
      </c>
      <c r="B116" s="57" t="s">
        <v>15</v>
      </c>
      <c r="C116" s="57">
        <v>2.46</v>
      </c>
      <c r="D116" s="57">
        <v>5</v>
      </c>
      <c r="E116" s="58">
        <v>241.13</v>
      </c>
      <c r="F116" s="56" t="e">
        <f t="shared" si="4"/>
        <v>#REF!</v>
      </c>
      <c r="G116" s="55">
        <v>20</v>
      </c>
      <c r="H116" s="86">
        <v>10.937807999999999</v>
      </c>
      <c r="I116" s="87">
        <v>60</v>
      </c>
      <c r="J116" s="87">
        <v>17.500492799999996</v>
      </c>
      <c r="K116" s="87">
        <v>18</v>
      </c>
      <c r="L116" s="67" t="e">
        <f>#REF!-#REF!/100*5</f>
        <v>#REF!</v>
      </c>
      <c r="M116" s="5">
        <f t="shared" si="5"/>
        <v>10.390917599999998</v>
      </c>
    </row>
    <row r="117" spans="1:13" x14ac:dyDescent="0.25">
      <c r="A117" s="60" t="s">
        <v>116</v>
      </c>
      <c r="B117" s="57" t="s">
        <v>12</v>
      </c>
      <c r="C117" s="57">
        <v>0.16700000000000001</v>
      </c>
      <c r="D117" s="57">
        <v>60</v>
      </c>
      <c r="E117" s="58">
        <v>20.03</v>
      </c>
      <c r="F117" s="56" t="e">
        <f t="shared" si="4"/>
        <v>#REF!</v>
      </c>
      <c r="G117" s="55">
        <v>20</v>
      </c>
      <c r="H117" s="86">
        <v>0.90849599999999997</v>
      </c>
      <c r="I117" s="87">
        <v>60</v>
      </c>
      <c r="J117" s="87">
        <v>1.4535936</v>
      </c>
      <c r="K117" s="87">
        <v>1.5</v>
      </c>
      <c r="L117" s="67" t="e">
        <f>#REF!-#REF!/100*5</f>
        <v>#REF!</v>
      </c>
      <c r="M117" s="5">
        <f t="shared" si="5"/>
        <v>0.86307119999999993</v>
      </c>
    </row>
    <row r="118" spans="1:13" x14ac:dyDescent="0.25">
      <c r="A118" s="60" t="s">
        <v>117</v>
      </c>
      <c r="B118" s="57" t="s">
        <v>12</v>
      </c>
      <c r="C118" s="57">
        <v>6.9000000000000006E-2</v>
      </c>
      <c r="D118" s="57">
        <v>200</v>
      </c>
      <c r="E118" s="58">
        <v>5.0999999999999996</v>
      </c>
      <c r="F118" s="56" t="e">
        <f t="shared" si="4"/>
        <v>#REF!</v>
      </c>
      <c r="G118" s="55">
        <v>20</v>
      </c>
      <c r="H118" s="86">
        <v>0.23155199999999998</v>
      </c>
      <c r="I118" s="87">
        <v>60</v>
      </c>
      <c r="J118" s="87">
        <v>0.37048320000000001</v>
      </c>
      <c r="K118" s="87">
        <v>0.4</v>
      </c>
      <c r="L118" s="67" t="e">
        <f>#REF!-#REF!/100*5</f>
        <v>#REF!</v>
      </c>
      <c r="M118" s="5">
        <f t="shared" si="5"/>
        <v>0.21997439999999999</v>
      </c>
    </row>
    <row r="119" spans="1:13" ht="19.5" customHeight="1" x14ac:dyDescent="0.25">
      <c r="A119" s="60" t="s">
        <v>118</v>
      </c>
      <c r="B119" s="57" t="s">
        <v>12</v>
      </c>
      <c r="C119" s="57">
        <v>6.5000000000000002E-2</v>
      </c>
      <c r="D119" s="57">
        <v>200</v>
      </c>
      <c r="E119" s="58">
        <v>10.24</v>
      </c>
      <c r="F119" s="56" t="e">
        <f t="shared" si="4"/>
        <v>#REF!</v>
      </c>
      <c r="G119" s="55">
        <v>20</v>
      </c>
      <c r="H119" s="86">
        <v>0.46439999999999992</v>
      </c>
      <c r="I119" s="87">
        <v>60</v>
      </c>
      <c r="J119" s="87">
        <v>0.74303999999999992</v>
      </c>
      <c r="K119" s="87">
        <v>0.8</v>
      </c>
      <c r="L119" s="67" t="e">
        <f>#REF!-#REF!/100*5</f>
        <v>#REF!</v>
      </c>
      <c r="M119" s="5">
        <f t="shared" si="5"/>
        <v>0.44117999999999991</v>
      </c>
    </row>
    <row r="120" spans="1:13" ht="16.5" customHeight="1" x14ac:dyDescent="0.25">
      <c r="A120" s="60" t="s">
        <v>119</v>
      </c>
      <c r="B120" s="57" t="s">
        <v>12</v>
      </c>
      <c r="C120" s="57">
        <v>7.2999999999999995E-2</v>
      </c>
      <c r="D120" s="57">
        <v>200</v>
      </c>
      <c r="E120" s="58">
        <v>11.98</v>
      </c>
      <c r="F120" s="56" t="e">
        <f t="shared" si="4"/>
        <v>#REF!</v>
      </c>
      <c r="G120" s="55">
        <v>20</v>
      </c>
      <c r="H120" s="86">
        <v>0.54345599999999994</v>
      </c>
      <c r="I120" s="87">
        <v>60</v>
      </c>
      <c r="J120" s="87">
        <v>0.8695295999999999</v>
      </c>
      <c r="K120" s="87">
        <v>0.9</v>
      </c>
      <c r="L120" s="67" t="e">
        <f>#REF!-#REF!/100*5</f>
        <v>#REF!</v>
      </c>
      <c r="M120" s="5">
        <f t="shared" si="5"/>
        <v>0.51628319999999994</v>
      </c>
    </row>
    <row r="121" spans="1:13" ht="17.25" customHeight="1" x14ac:dyDescent="0.25">
      <c r="A121" s="60" t="s">
        <v>120</v>
      </c>
      <c r="B121" s="57" t="s">
        <v>15</v>
      </c>
      <c r="C121" s="57">
        <v>2.5</v>
      </c>
      <c r="D121" s="57">
        <v>10</v>
      </c>
      <c r="E121" s="58">
        <v>230.29</v>
      </c>
      <c r="F121" s="56" t="e">
        <f t="shared" si="4"/>
        <v>#REF!</v>
      </c>
      <c r="G121" s="55">
        <v>20</v>
      </c>
      <c r="H121" s="86">
        <v>10.44576</v>
      </c>
      <c r="I121" s="87">
        <v>60</v>
      </c>
      <c r="J121" s="87">
        <v>16.713215999999999</v>
      </c>
      <c r="K121" s="87">
        <v>17</v>
      </c>
      <c r="L121" s="67" t="e">
        <f>#REF!-#REF!/100*5</f>
        <v>#REF!</v>
      </c>
      <c r="M121" s="5">
        <f t="shared" si="5"/>
        <v>9.9234720000000003</v>
      </c>
    </row>
    <row r="122" spans="1:13" ht="18" customHeight="1" x14ac:dyDescent="0.25">
      <c r="A122" s="60" t="s">
        <v>121</v>
      </c>
      <c r="B122" s="57" t="s">
        <v>15</v>
      </c>
      <c r="C122" s="57">
        <v>3.5</v>
      </c>
      <c r="D122" s="57">
        <v>10</v>
      </c>
      <c r="E122" s="58">
        <v>258.99</v>
      </c>
      <c r="F122" s="56" t="e">
        <f t="shared" si="4"/>
        <v>#REF!</v>
      </c>
      <c r="G122" s="55">
        <v>20</v>
      </c>
      <c r="H122" s="86">
        <v>11.747807999999999</v>
      </c>
      <c r="I122" s="87">
        <v>60</v>
      </c>
      <c r="J122" s="87">
        <v>18.796492799999999</v>
      </c>
      <c r="K122" s="87">
        <v>19</v>
      </c>
      <c r="L122" s="67" t="e">
        <f>#REF!-#REF!/100*5</f>
        <v>#REF!</v>
      </c>
      <c r="M122" s="5">
        <f t="shared" si="5"/>
        <v>11.160417599999999</v>
      </c>
    </row>
    <row r="123" spans="1:13" ht="16.5" customHeight="1" x14ac:dyDescent="0.25">
      <c r="A123" s="60" t="s">
        <v>122</v>
      </c>
      <c r="B123" s="57" t="s">
        <v>12</v>
      </c>
      <c r="C123" s="57">
        <v>7.4999999999999997E-2</v>
      </c>
      <c r="D123" s="57">
        <v>200</v>
      </c>
      <c r="E123" s="58">
        <v>12.36</v>
      </c>
      <c r="F123" s="56" t="e">
        <f t="shared" si="4"/>
        <v>#REF!</v>
      </c>
      <c r="G123" s="55">
        <v>20</v>
      </c>
      <c r="H123" s="86">
        <v>0.56073600000000001</v>
      </c>
      <c r="I123" s="87">
        <v>60</v>
      </c>
      <c r="J123" s="87">
        <v>0.89717760000000002</v>
      </c>
      <c r="K123" s="87">
        <v>1</v>
      </c>
      <c r="L123" s="67" t="e">
        <f>#REF!-#REF!/100*5</f>
        <v>#REF!</v>
      </c>
      <c r="M123" s="5">
        <f t="shared" si="5"/>
        <v>0.53269920000000004</v>
      </c>
    </row>
    <row r="124" spans="1:13" ht="15.75" customHeight="1" x14ac:dyDescent="0.25">
      <c r="A124" s="60" t="s">
        <v>123</v>
      </c>
      <c r="B124" s="57" t="s">
        <v>12</v>
      </c>
      <c r="C124" s="57">
        <v>8.3000000000000004E-2</v>
      </c>
      <c r="D124" s="57">
        <v>200</v>
      </c>
      <c r="E124" s="58">
        <v>17.02</v>
      </c>
      <c r="F124" s="56" t="e">
        <f t="shared" si="4"/>
        <v>#REF!</v>
      </c>
      <c r="G124" s="55">
        <v>20</v>
      </c>
      <c r="H124" s="86">
        <v>0.771984</v>
      </c>
      <c r="I124" s="87">
        <v>60</v>
      </c>
      <c r="J124" s="87">
        <v>1.2351744</v>
      </c>
      <c r="K124" s="87">
        <v>1.3</v>
      </c>
      <c r="L124" s="67" t="e">
        <f>#REF!-#REF!/100*5</f>
        <v>#REF!</v>
      </c>
      <c r="M124" s="5">
        <f t="shared" si="5"/>
        <v>0.73338480000000006</v>
      </c>
    </row>
    <row r="125" spans="1:13" ht="15.75" customHeight="1" x14ac:dyDescent="0.25">
      <c r="A125" s="60" t="s">
        <v>124</v>
      </c>
      <c r="B125" s="57" t="s">
        <v>15</v>
      </c>
      <c r="C125" s="57">
        <v>0.51300000000000001</v>
      </c>
      <c r="D125" s="57">
        <v>30</v>
      </c>
      <c r="E125" s="58">
        <v>53.15</v>
      </c>
      <c r="F125" s="56" t="e">
        <f t="shared" si="4"/>
        <v>#REF!</v>
      </c>
      <c r="G125" s="55">
        <v>20</v>
      </c>
      <c r="H125" s="86">
        <v>2.4109920000000002</v>
      </c>
      <c r="I125" s="87">
        <v>60</v>
      </c>
      <c r="J125" s="87">
        <v>3.8575872000000002</v>
      </c>
      <c r="K125" s="87">
        <v>4</v>
      </c>
      <c r="L125" s="67" t="e">
        <f>#REF!-#REF!/100*5</f>
        <v>#REF!</v>
      </c>
      <c r="M125" s="5">
        <f t="shared" si="5"/>
        <v>2.2904424000000003</v>
      </c>
    </row>
    <row r="126" spans="1:13" ht="16.5" customHeight="1" x14ac:dyDescent="0.25">
      <c r="A126" s="60" t="s">
        <v>125</v>
      </c>
      <c r="B126" s="57" t="s">
        <v>12</v>
      </c>
      <c r="C126" s="57">
        <v>6.8000000000000005E-2</v>
      </c>
      <c r="D126" s="57">
        <v>300</v>
      </c>
      <c r="E126" s="58">
        <v>6.24</v>
      </c>
      <c r="F126" s="56" t="e">
        <f t="shared" si="4"/>
        <v>#REF!</v>
      </c>
      <c r="G126" s="55">
        <v>20</v>
      </c>
      <c r="H126" s="86">
        <v>0.28295999999999999</v>
      </c>
      <c r="I126" s="87">
        <v>60</v>
      </c>
      <c r="J126" s="87">
        <v>0.45273599999999997</v>
      </c>
      <c r="K126" s="87">
        <v>0.5</v>
      </c>
      <c r="L126" s="67" t="e">
        <f>#REF!-#REF!/100*5</f>
        <v>#REF!</v>
      </c>
      <c r="M126" s="5">
        <f t="shared" si="5"/>
        <v>0.268812</v>
      </c>
    </row>
    <row r="127" spans="1:13" ht="16.5" customHeight="1" x14ac:dyDescent="0.25">
      <c r="A127" s="60" t="s">
        <v>126</v>
      </c>
      <c r="B127" s="57" t="s">
        <v>12</v>
      </c>
      <c r="C127" s="57">
        <v>2.1000000000000001E-2</v>
      </c>
      <c r="D127" s="57">
        <v>200</v>
      </c>
      <c r="E127" s="58">
        <v>2.75</v>
      </c>
      <c r="F127" s="56" t="e">
        <f t="shared" si="4"/>
        <v>#REF!</v>
      </c>
      <c r="G127" s="55">
        <v>20</v>
      </c>
      <c r="H127" s="86">
        <v>0.12484799999999999</v>
      </c>
      <c r="I127" s="87">
        <v>60</v>
      </c>
      <c r="J127" s="87">
        <v>0.19975679999999996</v>
      </c>
      <c r="K127" s="87">
        <v>0.3</v>
      </c>
      <c r="L127" s="67" t="e">
        <f>#REF!-#REF!/100*5</f>
        <v>#REF!</v>
      </c>
      <c r="M127" s="5">
        <f t="shared" si="5"/>
        <v>0.11860559999999999</v>
      </c>
    </row>
    <row r="128" spans="1:13" ht="15" customHeight="1" x14ac:dyDescent="0.25">
      <c r="A128" s="60" t="s">
        <v>127</v>
      </c>
      <c r="B128" s="57" t="s">
        <v>12</v>
      </c>
      <c r="C128" s="57">
        <v>3.2000000000000001E-2</v>
      </c>
      <c r="D128" s="57">
        <v>300</v>
      </c>
      <c r="E128" s="58">
        <v>6.04</v>
      </c>
      <c r="F128" s="56" t="e">
        <f t="shared" si="4"/>
        <v>#REF!</v>
      </c>
      <c r="G128" s="55">
        <v>20</v>
      </c>
      <c r="H128" s="86">
        <v>0.27388799999999996</v>
      </c>
      <c r="I128" s="87">
        <v>60</v>
      </c>
      <c r="J128" s="87">
        <v>0.43822079999999997</v>
      </c>
      <c r="K128" s="87">
        <v>0.5</v>
      </c>
      <c r="L128" s="67" t="e">
        <f>#REF!-#REF!/100*5</f>
        <v>#REF!</v>
      </c>
      <c r="M128" s="5">
        <f t="shared" si="5"/>
        <v>0.26019359999999997</v>
      </c>
    </row>
    <row r="129" spans="1:13" ht="17.25" customHeight="1" x14ac:dyDescent="0.25">
      <c r="A129" s="60" t="s">
        <v>128</v>
      </c>
      <c r="B129" s="57" t="s">
        <v>12</v>
      </c>
      <c r="C129" s="57">
        <v>4.9000000000000002E-2</v>
      </c>
      <c r="D129" s="57">
        <v>400</v>
      </c>
      <c r="E129" s="58">
        <v>6.43</v>
      </c>
      <c r="F129" s="56" t="e">
        <f t="shared" si="4"/>
        <v>#REF!</v>
      </c>
      <c r="G129" s="55">
        <v>20</v>
      </c>
      <c r="H129" s="86">
        <v>0.29159999999999997</v>
      </c>
      <c r="I129" s="87">
        <v>60</v>
      </c>
      <c r="J129" s="87">
        <v>0.46655999999999997</v>
      </c>
      <c r="K129" s="87">
        <v>0.5</v>
      </c>
      <c r="L129" s="67" t="e">
        <f>#REF!-#REF!/100*5</f>
        <v>#REF!</v>
      </c>
      <c r="M129" s="5">
        <f t="shared" si="5"/>
        <v>0.27701999999999999</v>
      </c>
    </row>
    <row r="130" spans="1:13" ht="15" customHeight="1" x14ac:dyDescent="0.25">
      <c r="A130" s="60" t="s">
        <v>129</v>
      </c>
      <c r="B130" s="57" t="s">
        <v>15</v>
      </c>
      <c r="C130" s="57">
        <v>0.33200000000000002</v>
      </c>
      <c r="D130" s="57">
        <v>50</v>
      </c>
      <c r="E130" s="58">
        <v>50.74</v>
      </c>
      <c r="F130" s="56" t="e">
        <f t="shared" si="4"/>
        <v>#REF!</v>
      </c>
      <c r="G130" s="55">
        <v>20</v>
      </c>
      <c r="H130" s="86">
        <v>2.3016959999999997</v>
      </c>
      <c r="I130" s="87">
        <v>60</v>
      </c>
      <c r="J130" s="87">
        <v>3.6827135999999996</v>
      </c>
      <c r="K130" s="87">
        <v>3.7</v>
      </c>
      <c r="L130" s="67" t="e">
        <f>#REF!-#REF!/100*5</f>
        <v>#REF!</v>
      </c>
      <c r="M130" s="5">
        <f t="shared" si="5"/>
        <v>2.1866111999999998</v>
      </c>
    </row>
    <row r="131" spans="1:13" ht="14.25" customHeight="1" x14ac:dyDescent="0.25">
      <c r="A131" s="60" t="s">
        <v>130</v>
      </c>
      <c r="B131" s="57" t="s">
        <v>12</v>
      </c>
      <c r="C131" s="57">
        <v>8.0000000000000002E-3</v>
      </c>
      <c r="D131" s="57">
        <v>600</v>
      </c>
      <c r="E131" s="58">
        <v>1.66</v>
      </c>
      <c r="F131" s="56" t="e">
        <f t="shared" si="4"/>
        <v>#REF!</v>
      </c>
      <c r="G131" s="55">
        <v>20</v>
      </c>
      <c r="H131" s="86">
        <v>7.5167999999999999E-2</v>
      </c>
      <c r="I131" s="87">
        <v>60</v>
      </c>
      <c r="J131" s="87">
        <v>0.12026880000000001</v>
      </c>
      <c r="K131" s="87">
        <v>0.2</v>
      </c>
      <c r="L131" s="67" t="e">
        <f>#REF!-#REF!/100*5</f>
        <v>#REF!</v>
      </c>
      <c r="M131" s="5">
        <f t="shared" si="5"/>
        <v>7.1409600000000004E-2</v>
      </c>
    </row>
    <row r="132" spans="1:13" ht="15" customHeight="1" x14ac:dyDescent="0.25">
      <c r="A132" s="60" t="s">
        <v>131</v>
      </c>
      <c r="B132" s="57" t="s">
        <v>15</v>
      </c>
      <c r="C132" s="57">
        <v>0.83499999999999996</v>
      </c>
      <c r="D132" s="57">
        <v>20</v>
      </c>
      <c r="E132" s="58">
        <v>90.05</v>
      </c>
      <c r="F132" s="56" t="e">
        <f t="shared" si="4"/>
        <v>#REF!</v>
      </c>
      <c r="G132" s="55">
        <v>20</v>
      </c>
      <c r="H132" s="86">
        <v>4.0845599999999997</v>
      </c>
      <c r="I132" s="87">
        <v>60</v>
      </c>
      <c r="J132" s="87">
        <v>6.5352959999999998</v>
      </c>
      <c r="K132" s="87">
        <v>7</v>
      </c>
      <c r="L132" s="67" t="e">
        <f>#REF!-#REF!/100*5</f>
        <v>#REF!</v>
      </c>
      <c r="M132" s="5">
        <f t="shared" si="5"/>
        <v>3.8803319999999997</v>
      </c>
    </row>
    <row r="133" spans="1:13" ht="15.75" customHeight="1" x14ac:dyDescent="0.25">
      <c r="A133" s="60" t="s">
        <v>132</v>
      </c>
      <c r="B133" s="57" t="s">
        <v>12</v>
      </c>
      <c r="C133" s="57">
        <v>4.9000000000000002E-2</v>
      </c>
      <c r="D133" s="57">
        <v>200</v>
      </c>
      <c r="E133" s="58">
        <v>5.07</v>
      </c>
      <c r="F133" s="56" t="e">
        <f t="shared" si="4"/>
        <v>#REF!</v>
      </c>
      <c r="G133" s="55">
        <v>20</v>
      </c>
      <c r="H133" s="86">
        <v>0.229824</v>
      </c>
      <c r="I133" s="87">
        <v>60</v>
      </c>
      <c r="J133" s="87">
        <v>0.3677184</v>
      </c>
      <c r="K133" s="87">
        <v>0.4</v>
      </c>
      <c r="L133" s="67" t="e">
        <f>#REF!-#REF!/100*5</f>
        <v>#REF!</v>
      </c>
      <c r="M133" s="5">
        <f t="shared" si="5"/>
        <v>0.21833279999999999</v>
      </c>
    </row>
    <row r="134" spans="1:13" hidden="1" x14ac:dyDescent="0.25">
      <c r="A134" s="60" t="s">
        <v>133</v>
      </c>
      <c r="B134" s="57" t="s">
        <v>12</v>
      </c>
      <c r="C134" s="57">
        <v>3.0000000000000001E-3</v>
      </c>
      <c r="D134" s="57" t="s">
        <v>134</v>
      </c>
      <c r="E134" s="58">
        <v>2.64</v>
      </c>
      <c r="F134" s="56" t="e">
        <f t="shared" si="4"/>
        <v>#REF!</v>
      </c>
      <c r="G134" s="55">
        <v>20</v>
      </c>
      <c r="H134" s="86" t="e">
        <f>#REF!*G134/100+#REF!</f>
        <v>#REF!</v>
      </c>
      <c r="I134" s="87">
        <v>60</v>
      </c>
      <c r="J134" s="87" t="e">
        <f t="shared" si="6"/>
        <v>#REF!</v>
      </c>
      <c r="K134" s="87" t="e">
        <f t="shared" si="7"/>
        <v>#REF!</v>
      </c>
      <c r="L134" s="67" t="e">
        <f>#REF!-#REF!/100*5</f>
        <v>#REF!</v>
      </c>
      <c r="M134" s="5" t="e">
        <f t="shared" si="5"/>
        <v>#REF!</v>
      </c>
    </row>
    <row r="135" spans="1:13" x14ac:dyDescent="0.25">
      <c r="A135" s="60" t="s">
        <v>135</v>
      </c>
      <c r="B135" s="57" t="s">
        <v>12</v>
      </c>
      <c r="C135" s="57">
        <v>2.5000000000000001E-2</v>
      </c>
      <c r="D135" s="57">
        <v>400</v>
      </c>
      <c r="E135" s="58">
        <v>7.23</v>
      </c>
      <c r="F135" s="56" t="e">
        <f t="shared" si="4"/>
        <v>#REF!</v>
      </c>
      <c r="G135" s="55">
        <v>20</v>
      </c>
      <c r="H135" s="86">
        <v>0.32788799999999996</v>
      </c>
      <c r="I135" s="87">
        <v>60</v>
      </c>
      <c r="J135" s="87">
        <v>0.52462079999999989</v>
      </c>
      <c r="K135" s="87">
        <v>0.6</v>
      </c>
      <c r="L135" s="67" t="e">
        <f>#REF!-#REF!/100*5</f>
        <v>#REF!</v>
      </c>
      <c r="M135" s="5">
        <f t="shared" si="5"/>
        <v>0.31149359999999998</v>
      </c>
    </row>
    <row r="136" spans="1:13" ht="16.5" customHeight="1" x14ac:dyDescent="0.25">
      <c r="A136" s="60" t="s">
        <v>136</v>
      </c>
      <c r="B136" s="57" t="s">
        <v>12</v>
      </c>
      <c r="C136" s="57">
        <v>2.5000000000000001E-2</v>
      </c>
      <c r="D136" s="57">
        <v>400</v>
      </c>
      <c r="E136" s="58">
        <v>7.23</v>
      </c>
      <c r="F136" s="56" t="e">
        <f t="shared" si="4"/>
        <v>#REF!</v>
      </c>
      <c r="G136" s="55">
        <v>20</v>
      </c>
      <c r="H136" s="86">
        <v>0.32788799999999996</v>
      </c>
      <c r="I136" s="87">
        <v>60</v>
      </c>
      <c r="J136" s="87">
        <v>0.52462079999999989</v>
      </c>
      <c r="K136" s="87">
        <v>0.6</v>
      </c>
      <c r="L136" s="67" t="e">
        <f>#REF!-#REF!/100*5</f>
        <v>#REF!</v>
      </c>
      <c r="M136" s="5">
        <f t="shared" si="5"/>
        <v>0.31149359999999998</v>
      </c>
    </row>
    <row r="137" spans="1:13" ht="14.25" customHeight="1" x14ac:dyDescent="0.25">
      <c r="A137" s="60" t="s">
        <v>137</v>
      </c>
      <c r="B137" s="57" t="s">
        <v>12</v>
      </c>
      <c r="C137" s="57">
        <v>0.127</v>
      </c>
      <c r="D137" s="57">
        <v>100</v>
      </c>
      <c r="E137" s="58">
        <v>19.57</v>
      </c>
      <c r="F137" s="56" t="e">
        <f t="shared" si="4"/>
        <v>#REF!</v>
      </c>
      <c r="G137" s="55">
        <v>20</v>
      </c>
      <c r="H137" s="86">
        <v>0.88775999999999999</v>
      </c>
      <c r="I137" s="87">
        <v>60</v>
      </c>
      <c r="J137" s="87">
        <v>1.4204159999999999</v>
      </c>
      <c r="K137" s="87">
        <v>1.5</v>
      </c>
      <c r="L137" s="67" t="e">
        <f>#REF!-#REF!/100*5</f>
        <v>#REF!</v>
      </c>
      <c r="M137" s="5">
        <f t="shared" si="5"/>
        <v>0.84337200000000001</v>
      </c>
    </row>
    <row r="138" spans="1:13" ht="15" customHeight="1" x14ac:dyDescent="0.25">
      <c r="A138" s="60" t="s">
        <v>138</v>
      </c>
      <c r="B138" s="57" t="s">
        <v>12</v>
      </c>
      <c r="C138" s="57">
        <v>0.13700000000000001</v>
      </c>
      <c r="D138" s="57">
        <v>100</v>
      </c>
      <c r="E138" s="58">
        <v>21.21</v>
      </c>
      <c r="F138" s="56" t="e">
        <f t="shared" ref="F138:F201" si="8">F137</f>
        <v>#REF!</v>
      </c>
      <c r="G138" s="55">
        <v>20</v>
      </c>
      <c r="H138" s="86">
        <v>0.96206399999999981</v>
      </c>
      <c r="I138" s="87">
        <v>60</v>
      </c>
      <c r="J138" s="87">
        <v>1.5393023999999997</v>
      </c>
      <c r="K138" s="87">
        <v>1.6</v>
      </c>
      <c r="L138" s="67" t="e">
        <f>#REF!-#REF!/100*5</f>
        <v>#REF!</v>
      </c>
      <c r="M138" s="5">
        <f t="shared" ref="M138:M203" si="9">H138-H138/100*5</f>
        <v>0.9139607999999998</v>
      </c>
    </row>
    <row r="139" spans="1:13" ht="17.25" customHeight="1" x14ac:dyDescent="0.25">
      <c r="A139" s="60" t="s">
        <v>139</v>
      </c>
      <c r="B139" s="57" t="s">
        <v>12</v>
      </c>
      <c r="C139" s="57">
        <v>0.73</v>
      </c>
      <c r="D139" s="57">
        <v>150</v>
      </c>
      <c r="E139" s="58">
        <v>6.48</v>
      </c>
      <c r="F139" s="56" t="e">
        <f t="shared" si="8"/>
        <v>#REF!</v>
      </c>
      <c r="G139" s="55">
        <v>20</v>
      </c>
      <c r="H139" s="86">
        <v>0.29375999999999997</v>
      </c>
      <c r="I139" s="87">
        <v>60</v>
      </c>
      <c r="J139" s="87">
        <v>0.47001599999999999</v>
      </c>
      <c r="K139" s="87">
        <v>0.5</v>
      </c>
      <c r="L139" s="67" t="e">
        <f>#REF!-#REF!/100*5</f>
        <v>#REF!</v>
      </c>
      <c r="M139" s="5">
        <f t="shared" si="9"/>
        <v>0.27907199999999999</v>
      </c>
    </row>
    <row r="140" spans="1:13" ht="15.75" customHeight="1" x14ac:dyDescent="0.25">
      <c r="A140" s="60" t="s">
        <v>140</v>
      </c>
      <c r="B140" s="57" t="s">
        <v>12</v>
      </c>
      <c r="C140" s="57">
        <v>2.9000000000000001E-2</v>
      </c>
      <c r="D140" s="57">
        <v>500</v>
      </c>
      <c r="E140" s="58">
        <v>5.95</v>
      </c>
      <c r="F140" s="56" t="e">
        <f t="shared" si="8"/>
        <v>#REF!</v>
      </c>
      <c r="G140" s="55">
        <v>20</v>
      </c>
      <c r="H140" s="86">
        <v>0.26999999999999996</v>
      </c>
      <c r="I140" s="87">
        <v>60</v>
      </c>
      <c r="J140" s="87">
        <v>0.43199999999999994</v>
      </c>
      <c r="K140" s="87">
        <v>0.5</v>
      </c>
      <c r="L140" s="67" t="e">
        <f>#REF!-#REF!/100*5</f>
        <v>#REF!</v>
      </c>
      <c r="M140" s="5">
        <f t="shared" si="9"/>
        <v>0.25649999999999995</v>
      </c>
    </row>
    <row r="141" spans="1:13" ht="16.5" customHeight="1" x14ac:dyDescent="0.25">
      <c r="A141" s="60" t="s">
        <v>141</v>
      </c>
      <c r="B141" s="57" t="s">
        <v>12</v>
      </c>
      <c r="C141" s="57">
        <v>5.3999999999999999E-2</v>
      </c>
      <c r="D141" s="57">
        <v>300</v>
      </c>
      <c r="E141" s="58">
        <v>4.17</v>
      </c>
      <c r="F141" s="56" t="e">
        <f t="shared" si="8"/>
        <v>#REF!</v>
      </c>
      <c r="G141" s="55">
        <v>20</v>
      </c>
      <c r="H141" s="86">
        <v>0.189216</v>
      </c>
      <c r="I141" s="87">
        <v>60</v>
      </c>
      <c r="J141" s="87">
        <v>0.3027456</v>
      </c>
      <c r="K141" s="87">
        <v>0.4</v>
      </c>
      <c r="L141" s="67" t="e">
        <f>#REF!-#REF!/100*5</f>
        <v>#REF!</v>
      </c>
      <c r="M141" s="5">
        <f t="shared" si="9"/>
        <v>0.1797552</v>
      </c>
    </row>
    <row r="142" spans="1:13" ht="14.25" customHeight="1" x14ac:dyDescent="0.25">
      <c r="A142" s="60" t="s">
        <v>142</v>
      </c>
      <c r="B142" s="57" t="s">
        <v>12</v>
      </c>
      <c r="C142" s="57">
        <v>2E-3</v>
      </c>
      <c r="D142" s="57" t="s">
        <v>13</v>
      </c>
      <c r="E142" s="58">
        <v>1.0900000000000001</v>
      </c>
      <c r="F142" s="56" t="e">
        <f t="shared" si="8"/>
        <v>#REF!</v>
      </c>
      <c r="G142" s="55">
        <v>20</v>
      </c>
      <c r="H142" s="86">
        <v>4.9247999999999993E-2</v>
      </c>
      <c r="I142" s="87">
        <v>60</v>
      </c>
      <c r="J142" s="87">
        <v>7.8796799999999986E-2</v>
      </c>
      <c r="K142" s="87">
        <v>0.1</v>
      </c>
      <c r="L142" s="67" t="e">
        <f>#REF!-#REF!/100*5</f>
        <v>#REF!</v>
      </c>
      <c r="M142" s="5">
        <f t="shared" si="9"/>
        <v>4.6785599999999997E-2</v>
      </c>
    </row>
    <row r="143" spans="1:13" x14ac:dyDescent="0.25">
      <c r="A143" s="60" t="s">
        <v>143</v>
      </c>
      <c r="B143" s="57" t="s">
        <v>12</v>
      </c>
      <c r="C143" s="57">
        <v>4.3999999999999997E-2</v>
      </c>
      <c r="D143" s="57">
        <v>400</v>
      </c>
      <c r="E143" s="58">
        <v>11.77</v>
      </c>
      <c r="F143" s="56" t="e">
        <f t="shared" si="8"/>
        <v>#REF!</v>
      </c>
      <c r="G143" s="55">
        <v>20</v>
      </c>
      <c r="H143" s="86">
        <v>0.53395199999999998</v>
      </c>
      <c r="I143" s="87">
        <v>60</v>
      </c>
      <c r="J143" s="87">
        <v>0.85432320000000006</v>
      </c>
      <c r="K143" s="87">
        <v>1</v>
      </c>
      <c r="L143" s="67" t="e">
        <f>#REF!-#REF!/100*5</f>
        <v>#REF!</v>
      </c>
      <c r="M143" s="5">
        <f t="shared" si="9"/>
        <v>0.50725439999999999</v>
      </c>
    </row>
    <row r="144" spans="1:13" hidden="1" x14ac:dyDescent="0.25">
      <c r="A144" s="60" t="s">
        <v>144</v>
      </c>
      <c r="B144" s="57" t="s">
        <v>12</v>
      </c>
      <c r="C144" s="57">
        <v>5.5E-2</v>
      </c>
      <c r="D144" s="57">
        <v>400</v>
      </c>
      <c r="E144" s="57">
        <v>11.21</v>
      </c>
      <c r="F144" s="56" t="e">
        <f t="shared" si="8"/>
        <v>#REF!</v>
      </c>
      <c r="G144" s="55">
        <v>20</v>
      </c>
      <c r="H144" s="86" t="e">
        <f>#REF!*G144/100+#REF!</f>
        <v>#REF!</v>
      </c>
      <c r="I144" s="87">
        <v>60</v>
      </c>
      <c r="J144" s="87" t="e">
        <f t="shared" ref="J144:J203" si="10">H144*I144/100+H144</f>
        <v>#REF!</v>
      </c>
      <c r="K144" s="87" t="e">
        <f t="shared" ref="K144:K201" si="11">ROUNDUP(J144,2)</f>
        <v>#REF!</v>
      </c>
      <c r="L144" s="67" t="e">
        <f>#REF!-#REF!/100*5</f>
        <v>#REF!</v>
      </c>
      <c r="M144" s="5" t="e">
        <f t="shared" si="9"/>
        <v>#REF!</v>
      </c>
    </row>
    <row r="145" spans="1:13" x14ac:dyDescent="0.25">
      <c r="A145" s="60" t="s">
        <v>145</v>
      </c>
      <c r="B145" s="57" t="s">
        <v>12</v>
      </c>
      <c r="C145" s="57">
        <v>0.222</v>
      </c>
      <c r="D145" s="57">
        <v>100</v>
      </c>
      <c r="E145" s="58">
        <v>25.16</v>
      </c>
      <c r="F145" s="56" t="e">
        <f t="shared" si="8"/>
        <v>#REF!</v>
      </c>
      <c r="G145" s="55">
        <v>20</v>
      </c>
      <c r="H145" s="86">
        <v>1.1413439999999999</v>
      </c>
      <c r="I145" s="87">
        <v>60</v>
      </c>
      <c r="J145" s="87">
        <v>1.8261504</v>
      </c>
      <c r="K145" s="87">
        <v>1.9</v>
      </c>
      <c r="L145" s="67" t="e">
        <f>#REF!-#REF!/100*5</f>
        <v>#REF!</v>
      </c>
      <c r="M145" s="5">
        <f t="shared" si="9"/>
        <v>1.0842767999999998</v>
      </c>
    </row>
    <row r="146" spans="1:13" ht="18" customHeight="1" x14ac:dyDescent="0.25">
      <c r="A146" s="60" t="s">
        <v>146</v>
      </c>
      <c r="B146" s="57" t="s">
        <v>12</v>
      </c>
      <c r="C146" s="57">
        <v>0.191</v>
      </c>
      <c r="D146" s="57">
        <v>100</v>
      </c>
      <c r="E146" s="58">
        <v>14.21</v>
      </c>
      <c r="F146" s="56" t="e">
        <f t="shared" si="8"/>
        <v>#REF!</v>
      </c>
      <c r="G146" s="55">
        <v>20</v>
      </c>
      <c r="H146" s="86">
        <v>0.64454399999999989</v>
      </c>
      <c r="I146" s="87">
        <v>60</v>
      </c>
      <c r="J146" s="87">
        <v>1.0312703999999999</v>
      </c>
      <c r="K146" s="87">
        <v>1.1000000000000001</v>
      </c>
      <c r="L146" s="67" t="e">
        <f>#REF!-#REF!/100*5</f>
        <v>#REF!</v>
      </c>
      <c r="M146" s="5">
        <f t="shared" si="9"/>
        <v>0.61231679999999988</v>
      </c>
    </row>
    <row r="147" spans="1:13" ht="15" customHeight="1" x14ac:dyDescent="0.25">
      <c r="A147" s="60" t="s">
        <v>147</v>
      </c>
      <c r="B147" s="57" t="s">
        <v>12</v>
      </c>
      <c r="C147" s="57">
        <v>0.15</v>
      </c>
      <c r="D147" s="57">
        <v>100</v>
      </c>
      <c r="E147" s="58">
        <v>17.03</v>
      </c>
      <c r="F147" s="56" t="e">
        <f t="shared" si="8"/>
        <v>#REF!</v>
      </c>
      <c r="G147" s="55">
        <v>20</v>
      </c>
      <c r="H147" s="86">
        <v>0.77241599999999988</v>
      </c>
      <c r="I147" s="87">
        <v>60</v>
      </c>
      <c r="J147" s="87">
        <v>1.2358655999999999</v>
      </c>
      <c r="K147" s="87">
        <v>1.3</v>
      </c>
      <c r="L147" s="67" t="e">
        <f>#REF!-#REF!/100*5</f>
        <v>#REF!</v>
      </c>
      <c r="M147" s="5">
        <f t="shared" si="9"/>
        <v>0.73379519999999987</v>
      </c>
    </row>
    <row r="148" spans="1:13" ht="17.25" customHeight="1" x14ac:dyDescent="0.25">
      <c r="A148" s="60" t="s">
        <v>148</v>
      </c>
      <c r="B148" s="57" t="s">
        <v>15</v>
      </c>
      <c r="C148" s="57">
        <v>0.51300000000000001</v>
      </c>
      <c r="D148" s="57">
        <v>15</v>
      </c>
      <c r="E148" s="58">
        <v>78.17</v>
      </c>
      <c r="F148" s="56" t="e">
        <f t="shared" si="8"/>
        <v>#REF!</v>
      </c>
      <c r="G148" s="55">
        <v>20</v>
      </c>
      <c r="H148" s="86">
        <v>3.5458559999999997</v>
      </c>
      <c r="I148" s="87">
        <v>60</v>
      </c>
      <c r="J148" s="87">
        <v>5.6733695999999991</v>
      </c>
      <c r="K148" s="87">
        <v>5.7</v>
      </c>
      <c r="L148" s="67" t="e">
        <f>#REF!-#REF!/100*5</f>
        <v>#REF!</v>
      </c>
      <c r="M148" s="5">
        <f t="shared" si="9"/>
        <v>3.3685631999999996</v>
      </c>
    </row>
    <row r="149" spans="1:13" ht="19.5" customHeight="1" x14ac:dyDescent="0.25">
      <c r="A149" s="60" t="s">
        <v>149</v>
      </c>
      <c r="B149" s="57" t="s">
        <v>15</v>
      </c>
      <c r="C149" s="57">
        <v>0.72</v>
      </c>
      <c r="D149" s="57">
        <v>20</v>
      </c>
      <c r="E149" s="58">
        <v>172.76</v>
      </c>
      <c r="F149" s="56" t="e">
        <f t="shared" si="8"/>
        <v>#REF!</v>
      </c>
      <c r="G149" s="55">
        <v>20</v>
      </c>
      <c r="H149" s="86">
        <v>7.836479999999999</v>
      </c>
      <c r="I149" s="87">
        <v>60</v>
      </c>
      <c r="J149" s="87">
        <v>12.538367999999998</v>
      </c>
      <c r="K149" s="87">
        <v>13</v>
      </c>
      <c r="L149" s="67" t="e">
        <f>#REF!-#REF!/100*5</f>
        <v>#REF!</v>
      </c>
      <c r="M149" s="5">
        <f t="shared" si="9"/>
        <v>7.4446559999999993</v>
      </c>
    </row>
    <row r="150" spans="1:13" ht="17.25" customHeight="1" x14ac:dyDescent="0.25">
      <c r="A150" s="60" t="s">
        <v>150</v>
      </c>
      <c r="B150" s="57" t="s">
        <v>12</v>
      </c>
      <c r="C150" s="57">
        <v>1E-3</v>
      </c>
      <c r="D150" s="57" t="s">
        <v>42</v>
      </c>
      <c r="E150" s="58">
        <v>0.84</v>
      </c>
      <c r="F150" s="56" t="e">
        <f t="shared" si="8"/>
        <v>#REF!</v>
      </c>
      <c r="G150" s="55">
        <v>20</v>
      </c>
      <c r="H150" s="86">
        <v>3.8016000000000001E-2</v>
      </c>
      <c r="I150" s="87">
        <v>60</v>
      </c>
      <c r="J150" s="87">
        <v>6.0825600000000001E-2</v>
      </c>
      <c r="K150" s="87">
        <v>0.1</v>
      </c>
      <c r="L150" s="67" t="e">
        <f>#REF!-#REF!/100*5</f>
        <v>#REF!</v>
      </c>
      <c r="M150" s="5">
        <f t="shared" si="9"/>
        <v>3.61152E-2</v>
      </c>
    </row>
    <row r="151" spans="1:13" ht="18" customHeight="1" x14ac:dyDescent="0.25">
      <c r="A151" s="60" t="s">
        <v>151</v>
      </c>
      <c r="B151" s="57" t="s">
        <v>12</v>
      </c>
      <c r="C151" s="57">
        <v>0.13500000000000001</v>
      </c>
      <c r="D151" s="57">
        <v>100</v>
      </c>
      <c r="E151" s="58">
        <v>23.06</v>
      </c>
      <c r="F151" s="56" t="e">
        <f t="shared" si="8"/>
        <v>#REF!</v>
      </c>
      <c r="G151" s="55">
        <v>20</v>
      </c>
      <c r="H151" s="86">
        <v>1.0458719999999999</v>
      </c>
      <c r="I151" s="87">
        <v>60</v>
      </c>
      <c r="J151" s="87">
        <v>1.6733951999999999</v>
      </c>
      <c r="K151" s="87">
        <v>1.7</v>
      </c>
      <c r="L151" s="67" t="e">
        <f>#REF!-#REF!/100*5</f>
        <v>#REF!</v>
      </c>
      <c r="M151" s="5">
        <f t="shared" si="9"/>
        <v>0.99357839999999986</v>
      </c>
    </row>
    <row r="152" spans="1:13" ht="15.75" customHeight="1" x14ac:dyDescent="0.25">
      <c r="A152" s="60" t="s">
        <v>152</v>
      </c>
      <c r="B152" s="57" t="s">
        <v>12</v>
      </c>
      <c r="C152" s="57">
        <v>0.10199999999999999</v>
      </c>
      <c r="D152" s="57">
        <v>100</v>
      </c>
      <c r="E152" s="58">
        <v>20.420000000000002</v>
      </c>
      <c r="F152" s="56" t="e">
        <f t="shared" si="8"/>
        <v>#REF!</v>
      </c>
      <c r="G152" s="55">
        <v>20</v>
      </c>
      <c r="H152" s="86">
        <v>0.92620799999999992</v>
      </c>
      <c r="I152" s="87">
        <v>60</v>
      </c>
      <c r="J152" s="87">
        <v>1.4819328000000001</v>
      </c>
      <c r="K152" s="87">
        <v>1.5</v>
      </c>
      <c r="L152" s="67" t="e">
        <f>#REF!-#REF!/100*5</f>
        <v>#REF!</v>
      </c>
      <c r="M152" s="5">
        <f t="shared" si="9"/>
        <v>0.87989759999999995</v>
      </c>
    </row>
    <row r="153" spans="1:13" ht="17.25" customHeight="1" x14ac:dyDescent="0.25">
      <c r="A153" s="60" t="s">
        <v>153</v>
      </c>
      <c r="B153" s="57" t="s">
        <v>12</v>
      </c>
      <c r="C153" s="57">
        <v>4.2999999999999997E-2</v>
      </c>
      <c r="D153" s="57">
        <v>400</v>
      </c>
      <c r="E153" s="58">
        <v>6.26</v>
      </c>
      <c r="F153" s="56" t="e">
        <f t="shared" si="8"/>
        <v>#REF!</v>
      </c>
      <c r="G153" s="55">
        <v>20</v>
      </c>
      <c r="H153" s="86">
        <v>0.28382399999999997</v>
      </c>
      <c r="I153" s="87">
        <v>60</v>
      </c>
      <c r="J153" s="87">
        <v>0.45411839999999992</v>
      </c>
      <c r="K153" s="87">
        <v>0.5</v>
      </c>
      <c r="L153" s="67" t="e">
        <f>#REF!-#REF!/100*5</f>
        <v>#REF!</v>
      </c>
      <c r="M153" s="5">
        <f t="shared" si="9"/>
        <v>0.26963279999999995</v>
      </c>
    </row>
    <row r="154" spans="1:13" ht="17.25" customHeight="1" x14ac:dyDescent="0.25">
      <c r="A154" s="60" t="s">
        <v>154</v>
      </c>
      <c r="B154" s="57" t="s">
        <v>15</v>
      </c>
      <c r="C154" s="57">
        <v>2.76</v>
      </c>
      <c r="D154" s="57">
        <v>5</v>
      </c>
      <c r="E154" s="58">
        <v>252.62</v>
      </c>
      <c r="F154" s="56" t="e">
        <f t="shared" si="8"/>
        <v>#REF!</v>
      </c>
      <c r="G154" s="55">
        <v>20</v>
      </c>
      <c r="H154" s="86">
        <v>11.4588</v>
      </c>
      <c r="I154" s="87">
        <v>60</v>
      </c>
      <c r="J154" s="87">
        <v>18.33408</v>
      </c>
      <c r="K154" s="87">
        <v>19</v>
      </c>
      <c r="L154" s="67" t="e">
        <f>#REF!-#REF!/100*5</f>
        <v>#REF!</v>
      </c>
      <c r="M154" s="5">
        <f t="shared" si="9"/>
        <v>10.885860000000001</v>
      </c>
    </row>
    <row r="155" spans="1:13" ht="19.5" customHeight="1" x14ac:dyDescent="0.25">
      <c r="A155" s="60" t="s">
        <v>155</v>
      </c>
      <c r="B155" s="57" t="s">
        <v>12</v>
      </c>
      <c r="C155" s="57">
        <v>0.217</v>
      </c>
      <c r="D155" s="57">
        <v>60</v>
      </c>
      <c r="E155" s="58">
        <v>26.44</v>
      </c>
      <c r="F155" s="56" t="e">
        <f t="shared" si="8"/>
        <v>#REF!</v>
      </c>
      <c r="G155" s="55">
        <v>20</v>
      </c>
      <c r="H155" s="86">
        <v>1.1422080000000001</v>
      </c>
      <c r="I155" s="87">
        <v>60</v>
      </c>
      <c r="J155" s="87">
        <v>1.8275328000000002</v>
      </c>
      <c r="K155" s="87">
        <v>2</v>
      </c>
      <c r="L155" s="67" t="e">
        <f>#REF!-#REF!/100*5</f>
        <v>#REF!</v>
      </c>
      <c r="M155" s="5">
        <f t="shared" si="9"/>
        <v>1.0850976000000001</v>
      </c>
    </row>
    <row r="156" spans="1:13" ht="17.25" customHeight="1" x14ac:dyDescent="0.25">
      <c r="A156" s="60" t="s">
        <v>156</v>
      </c>
      <c r="B156" s="57" t="s">
        <v>15</v>
      </c>
      <c r="C156" s="57">
        <v>0.13700000000000001</v>
      </c>
      <c r="D156" s="57">
        <v>100</v>
      </c>
      <c r="E156" s="58">
        <v>14.42</v>
      </c>
      <c r="F156" s="56" t="e">
        <f t="shared" si="8"/>
        <v>#REF!</v>
      </c>
      <c r="G156" s="55">
        <v>20</v>
      </c>
      <c r="H156" s="86">
        <v>0.65404799999999996</v>
      </c>
      <c r="I156" s="87">
        <v>60</v>
      </c>
      <c r="J156" s="87">
        <v>1.0464768</v>
      </c>
      <c r="K156" s="87">
        <v>1.1000000000000001</v>
      </c>
      <c r="L156" s="67" t="e">
        <f>#REF!-#REF!/100*5</f>
        <v>#REF!</v>
      </c>
      <c r="M156" s="5">
        <f t="shared" si="9"/>
        <v>0.62134559999999994</v>
      </c>
    </row>
    <row r="157" spans="1:13" ht="18" customHeight="1" x14ac:dyDescent="0.25">
      <c r="A157" s="60" t="s">
        <v>157</v>
      </c>
      <c r="B157" s="57" t="s">
        <v>15</v>
      </c>
      <c r="C157" s="57">
        <v>4.04</v>
      </c>
      <c r="D157" s="57">
        <v>5</v>
      </c>
      <c r="E157" s="58">
        <v>412.33</v>
      </c>
      <c r="F157" s="56" t="e">
        <f t="shared" si="8"/>
        <v>#REF!</v>
      </c>
      <c r="G157" s="55">
        <v>20</v>
      </c>
      <c r="H157" s="86">
        <v>18.703439999999997</v>
      </c>
      <c r="I157" s="87">
        <v>60</v>
      </c>
      <c r="J157" s="87">
        <v>29.925503999999997</v>
      </c>
      <c r="K157" s="87">
        <v>30</v>
      </c>
      <c r="L157" s="67" t="e">
        <f>#REF!-#REF!/100*5</f>
        <v>#REF!</v>
      </c>
      <c r="M157" s="5">
        <f t="shared" si="9"/>
        <v>17.768267999999996</v>
      </c>
    </row>
    <row r="158" spans="1:13" ht="18.75" customHeight="1" x14ac:dyDescent="0.25">
      <c r="A158" s="60" t="s">
        <v>158</v>
      </c>
      <c r="B158" s="57" t="s">
        <v>15</v>
      </c>
      <c r="C158" s="57">
        <v>4.07</v>
      </c>
      <c r="D158" s="57">
        <v>3</v>
      </c>
      <c r="E158" s="58">
        <v>360.82</v>
      </c>
      <c r="F158" s="56" t="e">
        <f t="shared" si="8"/>
        <v>#REF!</v>
      </c>
      <c r="G158" s="55">
        <v>20</v>
      </c>
      <c r="H158" s="86">
        <v>16.366751999999998</v>
      </c>
      <c r="I158" s="87">
        <v>60</v>
      </c>
      <c r="J158" s="87">
        <v>26.1868032</v>
      </c>
      <c r="K158" s="87">
        <v>27</v>
      </c>
      <c r="L158" s="67" t="e">
        <f>#REF!-#REF!/100*5</f>
        <v>#REF!</v>
      </c>
      <c r="M158" s="5">
        <f t="shared" si="9"/>
        <v>15.548414399999999</v>
      </c>
    </row>
    <row r="159" spans="1:13" ht="19.5" customHeight="1" x14ac:dyDescent="0.25">
      <c r="A159" s="60" t="s">
        <v>159</v>
      </c>
      <c r="B159" s="57" t="s">
        <v>15</v>
      </c>
      <c r="C159" s="57">
        <v>4.2</v>
      </c>
      <c r="D159" s="57">
        <v>5</v>
      </c>
      <c r="E159" s="58">
        <v>350.32</v>
      </c>
      <c r="F159" s="56" t="e">
        <f t="shared" si="8"/>
        <v>#REF!</v>
      </c>
      <c r="G159" s="55">
        <v>20</v>
      </c>
      <c r="H159" s="86">
        <v>19.066752000000001</v>
      </c>
      <c r="I159" s="87">
        <v>60</v>
      </c>
      <c r="J159" s="87">
        <v>30.5068032</v>
      </c>
      <c r="K159" s="87">
        <v>31</v>
      </c>
      <c r="L159" s="67" t="e">
        <f>#REF!-#REF!/100*5</f>
        <v>#REF!</v>
      </c>
      <c r="M159" s="5">
        <f t="shared" si="9"/>
        <v>18.1134144</v>
      </c>
    </row>
    <row r="160" spans="1:13" ht="16.5" customHeight="1" x14ac:dyDescent="0.25">
      <c r="A160" s="60" t="s">
        <v>160</v>
      </c>
      <c r="B160" s="57" t="s">
        <v>15</v>
      </c>
      <c r="C160" s="57">
        <v>4</v>
      </c>
      <c r="D160" s="57">
        <v>5</v>
      </c>
      <c r="E160" s="58">
        <v>420.34</v>
      </c>
      <c r="F160" s="56" t="e">
        <f t="shared" si="8"/>
        <v>#REF!</v>
      </c>
      <c r="G160" s="55">
        <v>20</v>
      </c>
      <c r="H160" s="86">
        <v>19.066752000000001</v>
      </c>
      <c r="I160" s="87">
        <v>60</v>
      </c>
      <c r="J160" s="87">
        <v>30.5068032</v>
      </c>
      <c r="K160" s="87">
        <v>31</v>
      </c>
      <c r="L160" s="67" t="e">
        <f>#REF!-#REF!/100*5</f>
        <v>#REF!</v>
      </c>
      <c r="M160" s="5">
        <f t="shared" si="9"/>
        <v>18.1134144</v>
      </c>
    </row>
    <row r="161" spans="1:13" ht="17.25" customHeight="1" x14ac:dyDescent="0.25">
      <c r="A161" s="60" t="s">
        <v>161</v>
      </c>
      <c r="B161" s="57" t="s">
        <v>15</v>
      </c>
      <c r="C161" s="57">
        <v>3.8</v>
      </c>
      <c r="D161" s="57">
        <v>3</v>
      </c>
      <c r="E161" s="58">
        <v>420.34</v>
      </c>
      <c r="F161" s="56" t="e">
        <f t="shared" si="8"/>
        <v>#REF!</v>
      </c>
      <c r="G161" s="55">
        <v>20</v>
      </c>
      <c r="H161" s="86">
        <v>21.718800000000002</v>
      </c>
      <c r="I161" s="87">
        <v>60</v>
      </c>
      <c r="J161" s="87">
        <v>34.750080000000004</v>
      </c>
      <c r="K161" s="87">
        <v>35</v>
      </c>
      <c r="L161" s="67" t="e">
        <f>#REF!-#REF!/100*5</f>
        <v>#REF!</v>
      </c>
      <c r="M161" s="5">
        <f t="shared" si="9"/>
        <v>20.632860000000001</v>
      </c>
    </row>
    <row r="162" spans="1:13" ht="20.25" customHeight="1" x14ac:dyDescent="0.25">
      <c r="A162" s="60" t="s">
        <v>162</v>
      </c>
      <c r="B162" s="57" t="s">
        <v>15</v>
      </c>
      <c r="C162" s="57">
        <v>3.8</v>
      </c>
      <c r="D162" s="57">
        <v>5</v>
      </c>
      <c r="E162" s="58">
        <v>478.81</v>
      </c>
      <c r="F162" s="56" t="e">
        <f t="shared" si="8"/>
        <v>#REF!</v>
      </c>
      <c r="G162" s="55">
        <v>20</v>
      </c>
      <c r="H162" s="86">
        <v>19.066752000000001</v>
      </c>
      <c r="I162" s="87">
        <v>60</v>
      </c>
      <c r="J162" s="87">
        <v>30.5068032</v>
      </c>
      <c r="K162" s="87">
        <v>31</v>
      </c>
      <c r="L162" s="67" t="e">
        <f>#REF!-#REF!/100*5</f>
        <v>#REF!</v>
      </c>
      <c r="M162" s="5">
        <f t="shared" si="9"/>
        <v>18.1134144</v>
      </c>
    </row>
    <row r="163" spans="1:13" ht="18" customHeight="1" x14ac:dyDescent="0.25">
      <c r="A163" s="60" t="s">
        <v>163</v>
      </c>
      <c r="B163" s="57" t="s">
        <v>15</v>
      </c>
      <c r="C163" s="57">
        <v>4.3</v>
      </c>
      <c r="D163" s="57">
        <v>3</v>
      </c>
      <c r="E163" s="58">
        <v>420.34</v>
      </c>
      <c r="F163" s="56" t="e">
        <f t="shared" si="8"/>
        <v>#REF!</v>
      </c>
      <c r="G163" s="55">
        <v>20</v>
      </c>
      <c r="H163" s="86">
        <v>16.366751999999998</v>
      </c>
      <c r="I163" s="87">
        <v>60</v>
      </c>
      <c r="J163" s="87">
        <v>26.1868032</v>
      </c>
      <c r="K163" s="87">
        <v>27</v>
      </c>
      <c r="L163" s="67" t="e">
        <f>#REF!-#REF!/100*5</f>
        <v>#REF!</v>
      </c>
      <c r="M163" s="5">
        <f t="shared" si="9"/>
        <v>15.548414399999999</v>
      </c>
    </row>
    <row r="164" spans="1:13" ht="17.25" customHeight="1" x14ac:dyDescent="0.25">
      <c r="A164" s="60" t="s">
        <v>164</v>
      </c>
      <c r="B164" s="57" t="s">
        <v>15</v>
      </c>
      <c r="C164" s="57">
        <v>5.3</v>
      </c>
      <c r="D164" s="57">
        <v>3</v>
      </c>
      <c r="E164" s="58">
        <v>360.82</v>
      </c>
      <c r="F164" s="56" t="e">
        <f t="shared" si="8"/>
        <v>#REF!</v>
      </c>
      <c r="G164" s="55">
        <v>20</v>
      </c>
      <c r="H164" s="86">
        <v>21.609071999999998</v>
      </c>
      <c r="I164" s="87">
        <v>60</v>
      </c>
      <c r="J164" s="87">
        <v>34.574515199999993</v>
      </c>
      <c r="K164" s="87">
        <v>35</v>
      </c>
      <c r="L164" s="67" t="e">
        <f>#REF!-#REF!/100*5</f>
        <v>#REF!</v>
      </c>
      <c r="M164" s="5">
        <f t="shared" si="9"/>
        <v>20.528618399999999</v>
      </c>
    </row>
    <row r="165" spans="1:13" ht="15" customHeight="1" x14ac:dyDescent="0.25">
      <c r="A165" s="60" t="s">
        <v>165</v>
      </c>
      <c r="B165" s="57" t="s">
        <v>12</v>
      </c>
      <c r="C165" s="57">
        <v>4.7E-2</v>
      </c>
      <c r="D165" s="57">
        <v>500</v>
      </c>
      <c r="E165" s="58">
        <v>7.04</v>
      </c>
      <c r="F165" s="56" t="e">
        <f t="shared" si="8"/>
        <v>#REF!</v>
      </c>
      <c r="G165" s="55">
        <v>20</v>
      </c>
      <c r="H165" s="86">
        <v>0.31924799999999992</v>
      </c>
      <c r="I165" s="87">
        <v>60</v>
      </c>
      <c r="J165" s="87">
        <v>0.51079679999999983</v>
      </c>
      <c r="K165" s="87">
        <v>0.6</v>
      </c>
      <c r="L165" s="67" t="e">
        <f>#REF!-#REF!/100*5</f>
        <v>#REF!</v>
      </c>
      <c r="M165" s="5">
        <f t="shared" si="9"/>
        <v>0.30328559999999993</v>
      </c>
    </row>
    <row r="166" spans="1:13" ht="15" customHeight="1" x14ac:dyDescent="0.25">
      <c r="A166" s="60" t="s">
        <v>166</v>
      </c>
      <c r="B166" s="57" t="s">
        <v>15</v>
      </c>
      <c r="C166" s="57">
        <v>2.2000000000000002</v>
      </c>
      <c r="D166" s="57">
        <v>5</v>
      </c>
      <c r="E166" s="58">
        <v>242.4</v>
      </c>
      <c r="F166" s="56" t="e">
        <f t="shared" si="8"/>
        <v>#REF!</v>
      </c>
      <c r="G166" s="55">
        <v>20</v>
      </c>
      <c r="H166" s="86">
        <v>10.995264000000001</v>
      </c>
      <c r="I166" s="87">
        <v>60</v>
      </c>
      <c r="J166" s="87">
        <v>17.5924224</v>
      </c>
      <c r="K166" s="87">
        <v>18</v>
      </c>
      <c r="L166" s="67" t="e">
        <f>#REF!-#REF!/100*5</f>
        <v>#REF!</v>
      </c>
      <c r="M166" s="5">
        <f t="shared" si="9"/>
        <v>10.445500800000001</v>
      </c>
    </row>
    <row r="167" spans="1:13" ht="14.25" customHeight="1" x14ac:dyDescent="0.25">
      <c r="A167" s="60" t="s">
        <v>167</v>
      </c>
      <c r="B167" s="57" t="s">
        <v>12</v>
      </c>
      <c r="C167" s="57">
        <v>3.0000000000000001E-3</v>
      </c>
      <c r="D167" s="57" t="s">
        <v>42</v>
      </c>
      <c r="E167" s="58">
        <v>7.25</v>
      </c>
      <c r="F167" s="56" t="e">
        <f t="shared" si="8"/>
        <v>#REF!</v>
      </c>
      <c r="G167" s="55">
        <v>20</v>
      </c>
      <c r="H167" s="86">
        <v>0.32875199999999999</v>
      </c>
      <c r="I167" s="87">
        <v>60</v>
      </c>
      <c r="J167" s="87">
        <v>0.5260032</v>
      </c>
      <c r="K167" s="87">
        <v>0.6</v>
      </c>
      <c r="L167" s="67" t="e">
        <f>#REF!-#REF!/100*5</f>
        <v>#REF!</v>
      </c>
      <c r="M167" s="5">
        <f t="shared" si="9"/>
        <v>0.31231439999999999</v>
      </c>
    </row>
    <row r="168" spans="1:13" ht="17.25" customHeight="1" x14ac:dyDescent="0.25">
      <c r="A168" s="60" t="s">
        <v>168</v>
      </c>
      <c r="B168" s="57" t="s">
        <v>15</v>
      </c>
      <c r="C168" s="57">
        <v>2.88</v>
      </c>
      <c r="D168" s="57">
        <v>5</v>
      </c>
      <c r="E168" s="58">
        <v>319.27999999999997</v>
      </c>
      <c r="F168" s="56" t="e">
        <f t="shared" si="8"/>
        <v>#REF!</v>
      </c>
      <c r="G168" s="55">
        <v>20</v>
      </c>
      <c r="H168" s="86">
        <v>14.482368000000001</v>
      </c>
      <c r="I168" s="87">
        <v>60</v>
      </c>
      <c r="J168" s="87">
        <v>23.171788800000002</v>
      </c>
      <c r="K168" s="87">
        <v>24</v>
      </c>
      <c r="L168" s="67" t="e">
        <f>#REF!-#REF!/100*5</f>
        <v>#REF!</v>
      </c>
      <c r="M168" s="5">
        <f t="shared" si="9"/>
        <v>13.758249600000001</v>
      </c>
    </row>
    <row r="169" spans="1:13" ht="15" customHeight="1" x14ac:dyDescent="0.25">
      <c r="A169" s="60" t="s">
        <v>169</v>
      </c>
      <c r="B169" s="57" t="s">
        <v>15</v>
      </c>
      <c r="C169" s="57">
        <v>1.54</v>
      </c>
      <c r="D169" s="57">
        <v>10</v>
      </c>
      <c r="E169" s="58">
        <v>197.76</v>
      </c>
      <c r="F169" s="56" t="e">
        <f t="shared" si="8"/>
        <v>#REF!</v>
      </c>
      <c r="G169" s="55">
        <v>20</v>
      </c>
      <c r="H169" s="86">
        <v>8.9704799999999985</v>
      </c>
      <c r="I169" s="87">
        <v>60</v>
      </c>
      <c r="J169" s="87">
        <v>14.352767999999998</v>
      </c>
      <c r="K169" s="87">
        <v>15</v>
      </c>
      <c r="L169" s="67" t="e">
        <f>#REF!-#REF!/100*5</f>
        <v>#REF!</v>
      </c>
      <c r="M169" s="5">
        <f t="shared" si="9"/>
        <v>8.5219559999999994</v>
      </c>
    </row>
    <row r="170" spans="1:13" ht="20.25" hidden="1" customHeight="1" thickBot="1" x14ac:dyDescent="0.3">
      <c r="A170" s="60" t="s">
        <v>170</v>
      </c>
      <c r="B170" s="57" t="s">
        <v>12</v>
      </c>
      <c r="C170" s="57">
        <v>0.18</v>
      </c>
      <c r="D170" s="57">
        <v>100</v>
      </c>
      <c r="E170" s="58">
        <v>16.309999999999999</v>
      </c>
      <c r="F170" s="56" t="e">
        <f t="shared" si="8"/>
        <v>#REF!</v>
      </c>
      <c r="G170" s="55">
        <v>20</v>
      </c>
      <c r="H170" s="86" t="e">
        <f>#REF!*G170/100+#REF!</f>
        <v>#REF!</v>
      </c>
      <c r="I170" s="87">
        <v>60</v>
      </c>
      <c r="J170" s="87" t="e">
        <f t="shared" si="10"/>
        <v>#REF!</v>
      </c>
      <c r="K170" s="87" t="e">
        <f t="shared" si="11"/>
        <v>#REF!</v>
      </c>
      <c r="L170" s="67" t="e">
        <f>#REF!-#REF!/100*5</f>
        <v>#REF!</v>
      </c>
      <c r="M170" s="5" t="e">
        <f t="shared" si="9"/>
        <v>#REF!</v>
      </c>
    </row>
    <row r="171" spans="1:13" ht="31.5" hidden="1" customHeight="1" thickBot="1" x14ac:dyDescent="0.3">
      <c r="A171" s="60" t="s">
        <v>171</v>
      </c>
      <c r="B171" s="57" t="s">
        <v>12</v>
      </c>
      <c r="C171" s="57">
        <v>1.4</v>
      </c>
      <c r="D171" s="57">
        <v>10</v>
      </c>
      <c r="E171" s="58">
        <v>166.62</v>
      </c>
      <c r="F171" s="56" t="e">
        <f t="shared" si="8"/>
        <v>#REF!</v>
      </c>
      <c r="G171" s="55">
        <v>20</v>
      </c>
      <c r="H171" s="86" t="e">
        <f>#REF!*G171/100+#REF!</f>
        <v>#REF!</v>
      </c>
      <c r="I171" s="87">
        <v>60</v>
      </c>
      <c r="J171" s="87" t="e">
        <f t="shared" si="10"/>
        <v>#REF!</v>
      </c>
      <c r="K171" s="87" t="e">
        <f t="shared" si="11"/>
        <v>#REF!</v>
      </c>
      <c r="L171" s="67" t="e">
        <f>#REF!-#REF!/100*5</f>
        <v>#REF!</v>
      </c>
      <c r="M171" s="5" t="e">
        <f t="shared" si="9"/>
        <v>#REF!</v>
      </c>
    </row>
    <row r="172" spans="1:13" x14ac:dyDescent="0.25">
      <c r="A172" s="60" t="s">
        <v>296</v>
      </c>
      <c r="B172" s="57" t="s">
        <v>15</v>
      </c>
      <c r="C172" s="57">
        <v>2.12</v>
      </c>
      <c r="D172" s="57">
        <v>10</v>
      </c>
      <c r="E172" s="58">
        <v>280.69</v>
      </c>
      <c r="F172" s="56" t="e">
        <f t="shared" si="8"/>
        <v>#REF!</v>
      </c>
      <c r="G172" s="55">
        <v>20</v>
      </c>
      <c r="H172" s="86">
        <v>12.731904</v>
      </c>
      <c r="I172" s="87">
        <v>60</v>
      </c>
      <c r="J172" s="87">
        <v>20.371046400000001</v>
      </c>
      <c r="K172" s="87">
        <v>20</v>
      </c>
      <c r="L172" s="67" t="e">
        <f>#REF!-#REF!/100*5</f>
        <v>#REF!</v>
      </c>
      <c r="M172" s="5">
        <f t="shared" si="9"/>
        <v>12.0953088</v>
      </c>
    </row>
    <row r="173" spans="1:13" ht="16.5" hidden="1" customHeight="1" thickBot="1" x14ac:dyDescent="0.3">
      <c r="A173" s="60" t="s">
        <v>172</v>
      </c>
      <c r="B173" s="57" t="s">
        <v>15</v>
      </c>
      <c r="C173" s="57">
        <v>2.12</v>
      </c>
      <c r="D173" s="57">
        <v>10</v>
      </c>
      <c r="E173" s="58">
        <v>280.69</v>
      </c>
      <c r="F173" s="56" t="e">
        <f t="shared" si="8"/>
        <v>#REF!</v>
      </c>
      <c r="G173" s="55">
        <v>20</v>
      </c>
      <c r="H173" s="86">
        <v>11.115323999999999</v>
      </c>
      <c r="I173" s="87">
        <v>60</v>
      </c>
      <c r="J173" s="87">
        <v>17.7845184</v>
      </c>
      <c r="K173" s="87">
        <v>17.790000000000003</v>
      </c>
      <c r="L173" s="67" t="e">
        <f>#REF!-#REF!/100*5</f>
        <v>#REF!</v>
      </c>
      <c r="M173" s="5">
        <f t="shared" si="9"/>
        <v>10.5595578</v>
      </c>
    </row>
    <row r="174" spans="1:13" ht="17.25" hidden="1" customHeight="1" thickBot="1" x14ac:dyDescent="0.3">
      <c r="A174" s="59" t="s">
        <v>298</v>
      </c>
      <c r="B174" s="58" t="s">
        <v>12</v>
      </c>
      <c r="C174" s="58">
        <v>0.4</v>
      </c>
      <c r="D174" s="58">
        <v>50</v>
      </c>
      <c r="E174" s="58">
        <v>430</v>
      </c>
      <c r="F174" s="56" t="e">
        <f t="shared" si="8"/>
        <v>#REF!</v>
      </c>
      <c r="G174" s="55">
        <v>20</v>
      </c>
      <c r="H174" s="86" t="e">
        <f>#REF!*G174/100+#REF!</f>
        <v>#REF!</v>
      </c>
      <c r="I174" s="87">
        <v>60</v>
      </c>
      <c r="J174" s="87" t="e">
        <f t="shared" si="10"/>
        <v>#REF!</v>
      </c>
      <c r="K174" s="87" t="e">
        <f t="shared" si="11"/>
        <v>#REF!</v>
      </c>
      <c r="L174" s="67" t="e">
        <f>#REF!-#REF!/100*5</f>
        <v>#REF!</v>
      </c>
      <c r="M174" s="5" t="e">
        <f t="shared" si="9"/>
        <v>#REF!</v>
      </c>
    </row>
    <row r="175" spans="1:13" ht="18.75" hidden="1" customHeight="1" thickTop="1" thickBot="1" x14ac:dyDescent="0.3">
      <c r="A175" s="59" t="s">
        <v>173</v>
      </c>
      <c r="B175" s="58" t="s">
        <v>12</v>
      </c>
      <c r="C175" s="58">
        <v>0.4</v>
      </c>
      <c r="D175" s="58">
        <v>50</v>
      </c>
      <c r="E175" s="58">
        <v>242</v>
      </c>
      <c r="F175" s="56" t="e">
        <f>F173</f>
        <v>#REF!</v>
      </c>
      <c r="G175" s="55">
        <v>20</v>
      </c>
      <c r="H175" s="86" t="e">
        <f>#REF!*G175/100+#REF!</f>
        <v>#REF!</v>
      </c>
      <c r="I175" s="87">
        <v>60</v>
      </c>
      <c r="J175" s="87" t="e">
        <f t="shared" si="10"/>
        <v>#REF!</v>
      </c>
      <c r="K175" s="87" t="e">
        <f t="shared" si="11"/>
        <v>#REF!</v>
      </c>
      <c r="L175" s="66" t="e">
        <f>#REF!-#REF!/100*5</f>
        <v>#REF!</v>
      </c>
      <c r="M175" s="4" t="e">
        <f t="shared" si="9"/>
        <v>#REF!</v>
      </c>
    </row>
    <row r="176" spans="1:13" hidden="1" x14ac:dyDescent="0.25">
      <c r="A176" s="60" t="s">
        <v>174</v>
      </c>
      <c r="B176" s="57" t="s">
        <v>15</v>
      </c>
      <c r="C176" s="57">
        <v>3.9</v>
      </c>
      <c r="D176" s="57">
        <v>5</v>
      </c>
      <c r="E176" s="58">
        <v>510.33</v>
      </c>
      <c r="F176" s="56" t="e">
        <f>F173</f>
        <v>#REF!</v>
      </c>
      <c r="G176" s="55">
        <v>20</v>
      </c>
      <c r="H176" s="86" t="e">
        <f>#REF!*G176/100+#REF!</f>
        <v>#REF!</v>
      </c>
      <c r="I176" s="87">
        <v>60</v>
      </c>
      <c r="J176" s="87" t="e">
        <f t="shared" si="10"/>
        <v>#REF!</v>
      </c>
      <c r="K176" s="87" t="e">
        <f t="shared" si="11"/>
        <v>#REF!</v>
      </c>
      <c r="L176" s="67" t="e">
        <f>#REF!-#REF!/100*5</f>
        <v>#REF!</v>
      </c>
      <c r="M176" s="5" t="e">
        <f t="shared" si="9"/>
        <v>#REF!</v>
      </c>
    </row>
    <row r="177" spans="1:13" ht="22.5" hidden="1" customHeight="1" thickBot="1" x14ac:dyDescent="0.3">
      <c r="A177" s="60" t="s">
        <v>175</v>
      </c>
      <c r="B177" s="57" t="s">
        <v>15</v>
      </c>
      <c r="C177" s="57">
        <v>4</v>
      </c>
      <c r="D177" s="57">
        <v>3</v>
      </c>
      <c r="E177" s="58">
        <v>510.33</v>
      </c>
      <c r="F177" s="56" t="e">
        <f t="shared" si="8"/>
        <v>#REF!</v>
      </c>
      <c r="G177" s="55">
        <v>20</v>
      </c>
      <c r="H177" s="86">
        <v>20.209068000000002</v>
      </c>
      <c r="I177" s="87">
        <v>60</v>
      </c>
      <c r="J177" s="87">
        <v>32.334508800000002</v>
      </c>
      <c r="K177" s="87">
        <v>32.339999999999996</v>
      </c>
      <c r="L177" s="67" t="e">
        <f>#REF!-#REF!/100*5</f>
        <v>#REF!</v>
      </c>
      <c r="M177" s="5">
        <f t="shared" si="9"/>
        <v>19.198614600000003</v>
      </c>
    </row>
    <row r="178" spans="1:13" hidden="1" x14ac:dyDescent="0.25">
      <c r="A178" s="60" t="s">
        <v>176</v>
      </c>
      <c r="B178" s="57" t="s">
        <v>15</v>
      </c>
      <c r="C178" s="57">
        <v>3.9</v>
      </c>
      <c r="D178" s="57">
        <v>5</v>
      </c>
      <c r="E178" s="58">
        <v>510.33</v>
      </c>
      <c r="F178" s="56" t="e">
        <f t="shared" si="8"/>
        <v>#REF!</v>
      </c>
      <c r="G178" s="55">
        <v>20</v>
      </c>
      <c r="H178" s="86" t="e">
        <f>#REF!*G178/100+#REF!</f>
        <v>#REF!</v>
      </c>
      <c r="I178" s="87">
        <v>60</v>
      </c>
      <c r="J178" s="87" t="e">
        <f t="shared" si="10"/>
        <v>#REF!</v>
      </c>
      <c r="K178" s="87" t="e">
        <f t="shared" si="11"/>
        <v>#REF!</v>
      </c>
      <c r="L178" s="67" t="e">
        <f>#REF!-#REF!/100*5</f>
        <v>#REF!</v>
      </c>
      <c r="M178" s="5" t="e">
        <f t="shared" si="9"/>
        <v>#REF!</v>
      </c>
    </row>
    <row r="179" spans="1:13" ht="18.75" customHeight="1" x14ac:dyDescent="0.25">
      <c r="A179" s="60" t="s">
        <v>297</v>
      </c>
      <c r="B179" s="57" t="s">
        <v>15</v>
      </c>
      <c r="C179" s="57">
        <v>3.9</v>
      </c>
      <c r="D179" s="57">
        <v>5</v>
      </c>
      <c r="E179" s="58">
        <v>510.33</v>
      </c>
      <c r="F179" s="56" t="e">
        <f t="shared" si="8"/>
        <v>#REF!</v>
      </c>
      <c r="G179" s="55">
        <v>20</v>
      </c>
      <c r="H179" s="86">
        <v>23.148719999999997</v>
      </c>
      <c r="I179" s="87">
        <v>60</v>
      </c>
      <c r="J179" s="87">
        <v>37.037951999999997</v>
      </c>
      <c r="K179" s="87">
        <v>35</v>
      </c>
      <c r="L179" s="67" t="e">
        <f>#REF!-#REF!/100*5</f>
        <v>#REF!</v>
      </c>
      <c r="M179" s="5">
        <f t="shared" si="9"/>
        <v>21.991283999999997</v>
      </c>
    </row>
    <row r="180" spans="1:13" ht="18" customHeight="1" x14ac:dyDescent="0.25">
      <c r="A180" s="60" t="s">
        <v>299</v>
      </c>
      <c r="B180" s="57" t="s">
        <v>15</v>
      </c>
      <c r="C180" s="57">
        <v>4</v>
      </c>
      <c r="D180" s="57">
        <v>3</v>
      </c>
      <c r="E180" s="58">
        <v>510.33</v>
      </c>
      <c r="F180" s="56" t="e">
        <f t="shared" si="8"/>
        <v>#REF!</v>
      </c>
      <c r="G180" s="55">
        <v>20</v>
      </c>
      <c r="H180" s="86">
        <v>23.148719999999997</v>
      </c>
      <c r="I180" s="87">
        <v>60</v>
      </c>
      <c r="J180" s="87">
        <v>37.037951999999997</v>
      </c>
      <c r="K180" s="87">
        <v>35</v>
      </c>
      <c r="L180" s="67" t="e">
        <f>#REF!-#REF!/100*5</f>
        <v>#REF!</v>
      </c>
      <c r="M180" s="5">
        <f t="shared" si="9"/>
        <v>21.991283999999997</v>
      </c>
    </row>
    <row r="181" spans="1:13" ht="15.75" customHeight="1" x14ac:dyDescent="0.25">
      <c r="A181" s="60" t="s">
        <v>363</v>
      </c>
      <c r="B181" s="57" t="s">
        <v>15</v>
      </c>
      <c r="C181" s="57">
        <v>2.63</v>
      </c>
      <c r="D181" s="57">
        <v>3</v>
      </c>
      <c r="E181" s="56">
        <v>447.04</v>
      </c>
      <c r="F181" s="56" t="e">
        <f>F180</f>
        <v>#REF!</v>
      </c>
      <c r="G181" s="55">
        <v>20</v>
      </c>
      <c r="H181" s="86">
        <v>20.277647999999999</v>
      </c>
      <c r="I181" s="87">
        <v>60</v>
      </c>
      <c r="J181" s="87">
        <v>32.444236799999999</v>
      </c>
      <c r="K181" s="87">
        <v>33</v>
      </c>
      <c r="L181" s="67" t="e">
        <f>#REF!-#REF!/100*5</f>
        <v>#REF!</v>
      </c>
      <c r="M181" s="5">
        <f t="shared" si="9"/>
        <v>19.263765599999999</v>
      </c>
    </row>
    <row r="182" spans="1:13" hidden="1" x14ac:dyDescent="0.25">
      <c r="A182" s="60" t="s">
        <v>177</v>
      </c>
      <c r="B182" s="57" t="s">
        <v>12</v>
      </c>
      <c r="C182" s="57">
        <v>3.2000000000000001E-2</v>
      </c>
      <c r="D182" s="57">
        <v>500</v>
      </c>
      <c r="E182" s="58">
        <v>12.3</v>
      </c>
      <c r="F182" s="56" t="e">
        <f t="shared" si="8"/>
        <v>#REF!</v>
      </c>
      <c r="G182" s="55">
        <v>20</v>
      </c>
      <c r="H182" s="86" t="e">
        <f>#REF!*G182/100+#REF!</f>
        <v>#REF!</v>
      </c>
      <c r="I182" s="87">
        <v>60</v>
      </c>
      <c r="J182" s="87" t="e">
        <f t="shared" si="10"/>
        <v>#REF!</v>
      </c>
      <c r="K182" s="87" t="e">
        <f t="shared" si="11"/>
        <v>#REF!</v>
      </c>
      <c r="L182" s="67" t="e">
        <f>#REF!-#REF!/100*5</f>
        <v>#REF!</v>
      </c>
      <c r="M182" s="5" t="e">
        <f t="shared" si="9"/>
        <v>#REF!</v>
      </c>
    </row>
    <row r="183" spans="1:13" x14ac:dyDescent="0.25">
      <c r="A183" s="60" t="s">
        <v>178</v>
      </c>
      <c r="B183" s="57" t="s">
        <v>12</v>
      </c>
      <c r="C183" s="57">
        <v>0.108</v>
      </c>
      <c r="D183" s="57">
        <v>200</v>
      </c>
      <c r="E183" s="58">
        <v>8.23</v>
      </c>
      <c r="F183" s="56" t="e">
        <f t="shared" si="8"/>
        <v>#REF!</v>
      </c>
      <c r="G183" s="55">
        <v>20</v>
      </c>
      <c r="H183" s="86">
        <v>0.37324799999999997</v>
      </c>
      <c r="I183" s="87">
        <v>60</v>
      </c>
      <c r="J183" s="87">
        <v>0.59719679999999997</v>
      </c>
      <c r="K183" s="87">
        <v>0.6</v>
      </c>
      <c r="L183" s="67" t="e">
        <f>#REF!-#REF!/100*5</f>
        <v>#REF!</v>
      </c>
      <c r="M183" s="5">
        <f t="shared" si="9"/>
        <v>0.35458559999999995</v>
      </c>
    </row>
    <row r="184" spans="1:13" ht="18.75" customHeight="1" x14ac:dyDescent="0.25">
      <c r="A184" s="60" t="s">
        <v>179</v>
      </c>
      <c r="B184" s="57" t="s">
        <v>12</v>
      </c>
      <c r="C184" s="57">
        <v>0.13500000000000001</v>
      </c>
      <c r="D184" s="57">
        <v>150</v>
      </c>
      <c r="E184" s="56">
        <v>16.190000000000001</v>
      </c>
      <c r="F184" s="56" t="e">
        <f t="shared" si="8"/>
        <v>#REF!</v>
      </c>
      <c r="G184" s="55">
        <v>20</v>
      </c>
      <c r="H184" s="86">
        <v>0.73439999999999994</v>
      </c>
      <c r="I184" s="87">
        <v>60</v>
      </c>
      <c r="J184" s="87">
        <v>1.1750399999999999</v>
      </c>
      <c r="K184" s="87">
        <v>1.2</v>
      </c>
      <c r="L184" s="67" t="e">
        <f>#REF!-#REF!/100*5</f>
        <v>#REF!</v>
      </c>
      <c r="M184" s="5">
        <f t="shared" si="9"/>
        <v>0.69767999999999997</v>
      </c>
    </row>
    <row r="185" spans="1:13" ht="16.5" customHeight="1" x14ac:dyDescent="0.25">
      <c r="A185" s="60" t="s">
        <v>180</v>
      </c>
      <c r="B185" s="57" t="s">
        <v>12</v>
      </c>
      <c r="C185" s="57">
        <v>4.0000000000000001E-3</v>
      </c>
      <c r="D185" s="57" t="s">
        <v>13</v>
      </c>
      <c r="E185" s="58">
        <v>1.03</v>
      </c>
      <c r="F185" s="56" t="e">
        <f t="shared" si="8"/>
        <v>#REF!</v>
      </c>
      <c r="G185" s="55">
        <v>20</v>
      </c>
      <c r="H185" s="86">
        <v>4.6655999999999996E-2</v>
      </c>
      <c r="I185" s="87">
        <v>60</v>
      </c>
      <c r="J185" s="87">
        <v>7.4649599999999997E-2</v>
      </c>
      <c r="K185" s="87">
        <v>0.1</v>
      </c>
      <c r="L185" s="67" t="e">
        <f>#REF!-#REF!/100*5</f>
        <v>#REF!</v>
      </c>
      <c r="M185" s="5">
        <f t="shared" si="9"/>
        <v>4.4323199999999993E-2</v>
      </c>
    </row>
    <row r="186" spans="1:13" ht="18" customHeight="1" x14ac:dyDescent="0.25">
      <c r="A186" s="60" t="s">
        <v>181</v>
      </c>
      <c r="B186" s="57" t="s">
        <v>12</v>
      </c>
      <c r="C186" s="57">
        <v>0.05</v>
      </c>
      <c r="D186" s="57">
        <v>500</v>
      </c>
      <c r="E186" s="58">
        <v>5.51</v>
      </c>
      <c r="F186" s="56" t="e">
        <f t="shared" si="8"/>
        <v>#REF!</v>
      </c>
      <c r="G186" s="55">
        <v>20</v>
      </c>
      <c r="H186" s="86">
        <v>0.25012800000000002</v>
      </c>
      <c r="I186" s="87">
        <v>60</v>
      </c>
      <c r="J186" s="87">
        <v>0.40020480000000003</v>
      </c>
      <c r="K186" s="87">
        <v>0.5</v>
      </c>
      <c r="L186" s="67" t="e">
        <f>#REF!-#REF!/100*5</f>
        <v>#REF!</v>
      </c>
      <c r="M186" s="5">
        <f t="shared" si="9"/>
        <v>0.23762160000000002</v>
      </c>
    </row>
    <row r="187" spans="1:13" hidden="1" x14ac:dyDescent="0.25">
      <c r="A187" s="60" t="s">
        <v>182</v>
      </c>
      <c r="B187" s="57" t="s">
        <v>12</v>
      </c>
      <c r="C187" s="57"/>
      <c r="D187" s="57"/>
      <c r="E187" s="57">
        <v>18.940000000000001</v>
      </c>
      <c r="F187" s="56" t="e">
        <f t="shared" si="8"/>
        <v>#REF!</v>
      </c>
      <c r="G187" s="55">
        <v>20</v>
      </c>
      <c r="H187" s="86">
        <v>0.81820800000000005</v>
      </c>
      <c r="I187" s="87">
        <v>60</v>
      </c>
      <c r="J187" s="87">
        <v>1.3091328</v>
      </c>
      <c r="K187" s="87">
        <v>1.31</v>
      </c>
      <c r="L187" s="67" t="e">
        <f>#REF!-#REF!/100*5</f>
        <v>#REF!</v>
      </c>
      <c r="M187" s="5">
        <f t="shared" si="9"/>
        <v>0.77729760000000003</v>
      </c>
    </row>
    <row r="188" spans="1:13" x14ac:dyDescent="0.25">
      <c r="A188" s="60" t="s">
        <v>183</v>
      </c>
      <c r="B188" s="57" t="s">
        <v>15</v>
      </c>
      <c r="C188" s="57">
        <v>2.1</v>
      </c>
      <c r="D188" s="57">
        <v>10</v>
      </c>
      <c r="E188" s="58">
        <v>230.34</v>
      </c>
      <c r="F188" s="56" t="e">
        <f t="shared" si="8"/>
        <v>#REF!</v>
      </c>
      <c r="G188" s="55">
        <v>20</v>
      </c>
      <c r="H188" s="86">
        <v>10.448352</v>
      </c>
      <c r="I188" s="87">
        <v>60</v>
      </c>
      <c r="J188" s="87">
        <v>16.717363200000001</v>
      </c>
      <c r="K188" s="87">
        <v>17</v>
      </c>
      <c r="L188" s="67" t="e">
        <f>#REF!-#REF!/100*5</f>
        <v>#REF!</v>
      </c>
      <c r="M188" s="5">
        <f t="shared" si="9"/>
        <v>9.9259343999999992</v>
      </c>
    </row>
    <row r="189" spans="1:13" x14ac:dyDescent="0.25">
      <c r="A189" s="60" t="s">
        <v>184</v>
      </c>
      <c r="B189" s="57" t="s">
        <v>15</v>
      </c>
      <c r="C189" s="57"/>
      <c r="D189" s="57"/>
      <c r="E189" s="58">
        <v>130.19999999999999</v>
      </c>
      <c r="F189" s="56" t="e">
        <f t="shared" si="8"/>
        <v>#REF!</v>
      </c>
      <c r="G189" s="55">
        <v>20</v>
      </c>
      <c r="H189" s="86">
        <v>5.9058719999999996</v>
      </c>
      <c r="I189" s="87">
        <v>60</v>
      </c>
      <c r="J189" s="87">
        <v>9.4493951999999997</v>
      </c>
      <c r="K189" s="87">
        <v>10</v>
      </c>
      <c r="L189" s="67" t="e">
        <f>#REF!-#REF!/100*5</f>
        <v>#REF!</v>
      </c>
      <c r="M189" s="5">
        <f t="shared" si="9"/>
        <v>5.6105783999999996</v>
      </c>
    </row>
    <row r="190" spans="1:13" hidden="1" x14ac:dyDescent="0.25">
      <c r="A190" s="60" t="s">
        <v>185</v>
      </c>
      <c r="B190" s="57" t="s">
        <v>12</v>
      </c>
      <c r="C190" s="57"/>
      <c r="D190" s="57"/>
      <c r="E190" s="57">
        <v>267.19</v>
      </c>
      <c r="F190" s="56" t="e">
        <f t="shared" si="8"/>
        <v>#REF!</v>
      </c>
      <c r="G190" s="55">
        <v>20</v>
      </c>
      <c r="H190" s="86" t="e">
        <f>#REF!*G190/100+#REF!</f>
        <v>#REF!</v>
      </c>
      <c r="I190" s="87">
        <v>60</v>
      </c>
      <c r="J190" s="87" t="e">
        <f t="shared" si="10"/>
        <v>#REF!</v>
      </c>
      <c r="K190" s="87" t="e">
        <f t="shared" si="11"/>
        <v>#REF!</v>
      </c>
      <c r="L190" s="67" t="e">
        <f>#REF!-#REF!/100*5</f>
        <v>#REF!</v>
      </c>
      <c r="M190" s="5" t="e">
        <f t="shared" si="9"/>
        <v>#REF!</v>
      </c>
    </row>
    <row r="191" spans="1:13" hidden="1" x14ac:dyDescent="0.25">
      <c r="A191" s="60" t="s">
        <v>186</v>
      </c>
      <c r="B191" s="57" t="s">
        <v>12</v>
      </c>
      <c r="C191" s="57">
        <v>0.8</v>
      </c>
      <c r="D191" s="57">
        <v>10</v>
      </c>
      <c r="E191" s="57">
        <v>157.22</v>
      </c>
      <c r="F191" s="56" t="e">
        <f t="shared" si="8"/>
        <v>#REF!</v>
      </c>
      <c r="G191" s="55">
        <v>20</v>
      </c>
      <c r="H191" s="86" t="e">
        <f>#REF!*G191/100+#REF!</f>
        <v>#REF!</v>
      </c>
      <c r="I191" s="87">
        <v>60</v>
      </c>
      <c r="J191" s="87" t="e">
        <f t="shared" si="10"/>
        <v>#REF!</v>
      </c>
      <c r="K191" s="87" t="e">
        <f t="shared" si="11"/>
        <v>#REF!</v>
      </c>
      <c r="L191" s="67" t="e">
        <f>#REF!-#REF!/100*5</f>
        <v>#REF!</v>
      </c>
      <c r="M191" s="5" t="e">
        <f t="shared" si="9"/>
        <v>#REF!</v>
      </c>
    </row>
    <row r="192" spans="1:13" hidden="1" x14ac:dyDescent="0.25">
      <c r="A192" s="60" t="s">
        <v>187</v>
      </c>
      <c r="B192" s="57" t="s">
        <v>12</v>
      </c>
      <c r="C192" s="57">
        <v>0.8</v>
      </c>
      <c r="D192" s="57">
        <v>10</v>
      </c>
      <c r="E192" s="57">
        <v>157.22</v>
      </c>
      <c r="F192" s="56" t="e">
        <f t="shared" si="8"/>
        <v>#REF!</v>
      </c>
      <c r="G192" s="55">
        <v>20</v>
      </c>
      <c r="H192" s="86" t="e">
        <f>#REF!*G192/100+#REF!</f>
        <v>#REF!</v>
      </c>
      <c r="I192" s="87">
        <v>60</v>
      </c>
      <c r="J192" s="87" t="e">
        <f t="shared" si="10"/>
        <v>#REF!</v>
      </c>
      <c r="K192" s="87" t="e">
        <f t="shared" si="11"/>
        <v>#REF!</v>
      </c>
      <c r="L192" s="67" t="e">
        <f>#REF!-#REF!/100*5</f>
        <v>#REF!</v>
      </c>
      <c r="M192" s="5" t="e">
        <f t="shared" si="9"/>
        <v>#REF!</v>
      </c>
    </row>
    <row r="193" spans="1:13" hidden="1" x14ac:dyDescent="0.25">
      <c r="A193" s="60" t="s">
        <v>188</v>
      </c>
      <c r="B193" s="57" t="s">
        <v>12</v>
      </c>
      <c r="C193" s="57">
        <v>0.8</v>
      </c>
      <c r="D193" s="57">
        <v>10</v>
      </c>
      <c r="E193" s="57">
        <v>149.74</v>
      </c>
      <c r="F193" s="56" t="e">
        <f t="shared" si="8"/>
        <v>#REF!</v>
      </c>
      <c r="G193" s="55">
        <v>20</v>
      </c>
      <c r="H193" s="86" t="e">
        <f>#REF!*G193/100+#REF!</f>
        <v>#REF!</v>
      </c>
      <c r="I193" s="87">
        <v>60</v>
      </c>
      <c r="J193" s="87" t="e">
        <f t="shared" si="10"/>
        <v>#REF!</v>
      </c>
      <c r="K193" s="87" t="e">
        <f t="shared" si="11"/>
        <v>#REF!</v>
      </c>
      <c r="L193" s="67" t="e">
        <f>#REF!-#REF!/100*5</f>
        <v>#REF!</v>
      </c>
      <c r="M193" s="5" t="e">
        <f t="shared" si="9"/>
        <v>#REF!</v>
      </c>
    </row>
    <row r="194" spans="1:13" hidden="1" x14ac:dyDescent="0.25">
      <c r="A194" s="60" t="s">
        <v>189</v>
      </c>
      <c r="B194" s="57" t="s">
        <v>12</v>
      </c>
      <c r="C194" s="57">
        <v>1</v>
      </c>
      <c r="D194" s="57">
        <v>10</v>
      </c>
      <c r="E194" s="57">
        <v>149.74</v>
      </c>
      <c r="F194" s="56" t="e">
        <f t="shared" si="8"/>
        <v>#REF!</v>
      </c>
      <c r="G194" s="55">
        <v>20</v>
      </c>
      <c r="H194" s="86" t="e">
        <f>#REF!*G194/100+#REF!</f>
        <v>#REF!</v>
      </c>
      <c r="I194" s="87">
        <v>60</v>
      </c>
      <c r="J194" s="87" t="e">
        <f t="shared" si="10"/>
        <v>#REF!</v>
      </c>
      <c r="K194" s="87" t="e">
        <f t="shared" si="11"/>
        <v>#REF!</v>
      </c>
      <c r="L194" s="67" t="e">
        <f>#REF!-#REF!/100*5</f>
        <v>#REF!</v>
      </c>
      <c r="M194" s="5" t="e">
        <f t="shared" si="9"/>
        <v>#REF!</v>
      </c>
    </row>
    <row r="195" spans="1:13" hidden="1" x14ac:dyDescent="0.25">
      <c r="A195" s="60" t="s">
        <v>190</v>
      </c>
      <c r="B195" s="57" t="s">
        <v>12</v>
      </c>
      <c r="C195" s="57">
        <v>1.3</v>
      </c>
      <c r="D195" s="57">
        <v>3</v>
      </c>
      <c r="E195" s="57">
        <v>203.21</v>
      </c>
      <c r="F195" s="56" t="e">
        <f t="shared" si="8"/>
        <v>#REF!</v>
      </c>
      <c r="G195" s="55">
        <v>20</v>
      </c>
      <c r="H195" s="86" t="e">
        <f>#REF!*G195/100+#REF!</f>
        <v>#REF!</v>
      </c>
      <c r="I195" s="87">
        <v>60</v>
      </c>
      <c r="J195" s="87" t="e">
        <f t="shared" si="10"/>
        <v>#REF!</v>
      </c>
      <c r="K195" s="87" t="e">
        <f t="shared" si="11"/>
        <v>#REF!</v>
      </c>
      <c r="L195" s="67" t="e">
        <f>#REF!-#REF!/100*5</f>
        <v>#REF!</v>
      </c>
      <c r="M195" s="5" t="e">
        <f t="shared" si="9"/>
        <v>#REF!</v>
      </c>
    </row>
    <row r="196" spans="1:13" hidden="1" x14ac:dyDescent="0.25">
      <c r="A196" s="60" t="s">
        <v>191</v>
      </c>
      <c r="B196" s="57" t="s">
        <v>12</v>
      </c>
      <c r="C196" s="57">
        <v>1.4</v>
      </c>
      <c r="D196" s="57">
        <v>1</v>
      </c>
      <c r="E196" s="57">
        <v>193.54</v>
      </c>
      <c r="F196" s="56" t="e">
        <f t="shared" si="8"/>
        <v>#REF!</v>
      </c>
      <c r="G196" s="55">
        <v>20</v>
      </c>
      <c r="H196" s="86" t="e">
        <f>#REF!*G196/100+#REF!</f>
        <v>#REF!</v>
      </c>
      <c r="I196" s="87">
        <v>60</v>
      </c>
      <c r="J196" s="87" t="e">
        <f t="shared" si="10"/>
        <v>#REF!</v>
      </c>
      <c r="K196" s="87" t="e">
        <f t="shared" si="11"/>
        <v>#REF!</v>
      </c>
      <c r="L196" s="67" t="e">
        <f>#REF!-#REF!/100*5</f>
        <v>#REF!</v>
      </c>
      <c r="M196" s="5" t="e">
        <f t="shared" si="9"/>
        <v>#REF!</v>
      </c>
    </row>
    <row r="197" spans="1:13" hidden="1" x14ac:dyDescent="0.25">
      <c r="A197" s="60" t="s">
        <v>192</v>
      </c>
      <c r="B197" s="57" t="s">
        <v>12</v>
      </c>
      <c r="C197" s="57">
        <v>1.4</v>
      </c>
      <c r="D197" s="57">
        <v>3</v>
      </c>
      <c r="E197" s="57">
        <v>203.21</v>
      </c>
      <c r="F197" s="56" t="e">
        <f t="shared" si="8"/>
        <v>#REF!</v>
      </c>
      <c r="G197" s="55">
        <v>20</v>
      </c>
      <c r="H197" s="86" t="e">
        <f>#REF!*G197/100+#REF!</f>
        <v>#REF!</v>
      </c>
      <c r="I197" s="87">
        <v>60</v>
      </c>
      <c r="J197" s="87" t="e">
        <f t="shared" si="10"/>
        <v>#REF!</v>
      </c>
      <c r="K197" s="87" t="e">
        <f t="shared" si="11"/>
        <v>#REF!</v>
      </c>
      <c r="L197" s="67" t="e">
        <f>#REF!-#REF!/100*5</f>
        <v>#REF!</v>
      </c>
      <c r="M197" s="5" t="e">
        <f t="shared" si="9"/>
        <v>#REF!</v>
      </c>
    </row>
    <row r="198" spans="1:13" hidden="1" x14ac:dyDescent="0.25">
      <c r="A198" s="60" t="s">
        <v>193</v>
      </c>
      <c r="B198" s="57" t="s">
        <v>12</v>
      </c>
      <c r="C198" s="57">
        <v>1.45</v>
      </c>
      <c r="D198" s="57">
        <v>1</v>
      </c>
      <c r="E198" s="57">
        <v>193.54</v>
      </c>
      <c r="F198" s="56" t="e">
        <f t="shared" si="8"/>
        <v>#REF!</v>
      </c>
      <c r="G198" s="55">
        <v>20</v>
      </c>
      <c r="H198" s="86" t="e">
        <f>#REF!*G198/100+#REF!</f>
        <v>#REF!</v>
      </c>
      <c r="I198" s="87">
        <v>60</v>
      </c>
      <c r="J198" s="87" t="e">
        <f t="shared" si="10"/>
        <v>#REF!</v>
      </c>
      <c r="K198" s="87" t="e">
        <f t="shared" si="11"/>
        <v>#REF!</v>
      </c>
      <c r="L198" s="67" t="e">
        <f>#REF!-#REF!/100*5</f>
        <v>#REF!</v>
      </c>
      <c r="M198" s="5" t="e">
        <f t="shared" si="9"/>
        <v>#REF!</v>
      </c>
    </row>
    <row r="199" spans="1:13" hidden="1" x14ac:dyDescent="0.25">
      <c r="A199" s="60" t="s">
        <v>194</v>
      </c>
      <c r="B199" s="57" t="s">
        <v>12</v>
      </c>
      <c r="C199" s="57">
        <v>1.5</v>
      </c>
      <c r="D199" s="57">
        <v>3</v>
      </c>
      <c r="E199" s="57">
        <v>193.54</v>
      </c>
      <c r="F199" s="56" t="e">
        <f t="shared" si="8"/>
        <v>#REF!</v>
      </c>
      <c r="G199" s="55">
        <v>20</v>
      </c>
      <c r="H199" s="86" t="e">
        <f>#REF!*G199/100+#REF!</f>
        <v>#REF!</v>
      </c>
      <c r="I199" s="87">
        <v>60</v>
      </c>
      <c r="J199" s="87" t="e">
        <f t="shared" si="10"/>
        <v>#REF!</v>
      </c>
      <c r="K199" s="87" t="e">
        <f t="shared" si="11"/>
        <v>#REF!</v>
      </c>
      <c r="L199" s="67" t="e">
        <f>#REF!-#REF!/100*5</f>
        <v>#REF!</v>
      </c>
      <c r="M199" s="5" t="e">
        <f t="shared" si="9"/>
        <v>#REF!</v>
      </c>
    </row>
    <row r="200" spans="1:13" hidden="1" x14ac:dyDescent="0.25">
      <c r="A200" s="60" t="s">
        <v>195</v>
      </c>
      <c r="B200" s="57" t="s">
        <v>12</v>
      </c>
      <c r="C200" s="57"/>
      <c r="D200" s="57"/>
      <c r="E200" s="57">
        <v>157.22</v>
      </c>
      <c r="F200" s="56" t="e">
        <f t="shared" si="8"/>
        <v>#REF!</v>
      </c>
      <c r="G200" s="55">
        <v>20</v>
      </c>
      <c r="H200" s="86" t="e">
        <f>#REF!*G200/100+#REF!</f>
        <v>#REF!</v>
      </c>
      <c r="I200" s="87">
        <v>60</v>
      </c>
      <c r="J200" s="87" t="e">
        <f t="shared" si="10"/>
        <v>#REF!</v>
      </c>
      <c r="K200" s="87" t="e">
        <f t="shared" si="11"/>
        <v>#REF!</v>
      </c>
      <c r="L200" s="67" t="e">
        <f>#REF!-#REF!/100*5</f>
        <v>#REF!</v>
      </c>
      <c r="M200" s="5" t="e">
        <f t="shared" si="9"/>
        <v>#REF!</v>
      </c>
    </row>
    <row r="201" spans="1:13" hidden="1" x14ac:dyDescent="0.25">
      <c r="A201" s="60" t="s">
        <v>196</v>
      </c>
      <c r="B201" s="57" t="s">
        <v>12</v>
      </c>
      <c r="C201" s="57">
        <v>1.3</v>
      </c>
      <c r="D201" s="57"/>
      <c r="E201" s="57">
        <v>157.22</v>
      </c>
      <c r="F201" s="56" t="e">
        <f t="shared" si="8"/>
        <v>#REF!</v>
      </c>
      <c r="G201" s="55">
        <v>20</v>
      </c>
      <c r="H201" s="86" t="e">
        <f>#REF!*G201/100+#REF!</f>
        <v>#REF!</v>
      </c>
      <c r="I201" s="87">
        <v>60</v>
      </c>
      <c r="J201" s="87" t="e">
        <f t="shared" si="10"/>
        <v>#REF!</v>
      </c>
      <c r="K201" s="87" t="e">
        <f t="shared" si="11"/>
        <v>#REF!</v>
      </c>
      <c r="L201" s="67" t="e">
        <f>#REF!-#REF!/100*5</f>
        <v>#REF!</v>
      </c>
      <c r="M201" s="5" t="e">
        <f t="shared" si="9"/>
        <v>#REF!</v>
      </c>
    </row>
    <row r="202" spans="1:13" hidden="1" x14ac:dyDescent="0.25">
      <c r="A202" s="60" t="s">
        <v>197</v>
      </c>
      <c r="B202" s="57" t="s">
        <v>12</v>
      </c>
      <c r="C202" s="57"/>
      <c r="D202" s="57"/>
      <c r="E202" s="57">
        <v>157.22</v>
      </c>
      <c r="F202" s="56" t="e">
        <f t="shared" ref="F202:F258" si="12">F201</f>
        <v>#REF!</v>
      </c>
      <c r="G202" s="55">
        <v>20</v>
      </c>
      <c r="H202" s="86" t="e">
        <f>#REF!*G202/100+#REF!</f>
        <v>#REF!</v>
      </c>
      <c r="I202" s="87">
        <v>60</v>
      </c>
      <c r="J202" s="87" t="e">
        <f t="shared" si="10"/>
        <v>#REF!</v>
      </c>
      <c r="K202" s="87" t="e">
        <f t="shared" ref="K202:K265" si="13">ROUNDUP(J202,2)</f>
        <v>#REF!</v>
      </c>
      <c r="L202" s="67" t="e">
        <f>#REF!-#REF!/100*5</f>
        <v>#REF!</v>
      </c>
      <c r="M202" s="5" t="e">
        <f t="shared" si="9"/>
        <v>#REF!</v>
      </c>
    </row>
    <row r="203" spans="1:13" hidden="1" x14ac:dyDescent="0.25">
      <c r="A203" s="60" t="s">
        <v>198</v>
      </c>
      <c r="B203" s="57" t="s">
        <v>12</v>
      </c>
      <c r="C203" s="57"/>
      <c r="D203" s="57"/>
      <c r="E203" s="57">
        <v>193.54</v>
      </c>
      <c r="F203" s="56" t="e">
        <f t="shared" si="12"/>
        <v>#REF!</v>
      </c>
      <c r="G203" s="55">
        <v>20</v>
      </c>
      <c r="H203" s="86" t="e">
        <f>#REF!*G203/100+#REF!</f>
        <v>#REF!</v>
      </c>
      <c r="I203" s="87">
        <v>60</v>
      </c>
      <c r="J203" s="87" t="e">
        <f t="shared" si="10"/>
        <v>#REF!</v>
      </c>
      <c r="K203" s="87" t="e">
        <f t="shared" si="13"/>
        <v>#REF!</v>
      </c>
      <c r="L203" s="67" t="e">
        <f>#REF!-#REF!/100*5</f>
        <v>#REF!</v>
      </c>
      <c r="M203" s="5" t="e">
        <f t="shared" si="9"/>
        <v>#REF!</v>
      </c>
    </row>
    <row r="204" spans="1:13" hidden="1" x14ac:dyDescent="0.25">
      <c r="A204" s="60" t="s">
        <v>199</v>
      </c>
      <c r="B204" s="57" t="s">
        <v>12</v>
      </c>
      <c r="C204" s="57"/>
      <c r="D204" s="57"/>
      <c r="E204" s="57">
        <v>157.22</v>
      </c>
      <c r="F204" s="56" t="e">
        <f t="shared" si="12"/>
        <v>#REF!</v>
      </c>
      <c r="G204" s="55">
        <v>20</v>
      </c>
      <c r="H204" s="86" t="e">
        <f>#REF!*G204/100+#REF!</f>
        <v>#REF!</v>
      </c>
      <c r="I204" s="87">
        <v>60</v>
      </c>
      <c r="J204" s="87" t="e">
        <f t="shared" ref="J204:J267" si="14">H204*I204/100+H204</f>
        <v>#REF!</v>
      </c>
      <c r="K204" s="87" t="e">
        <f t="shared" si="13"/>
        <v>#REF!</v>
      </c>
      <c r="L204" s="67" t="e">
        <f>#REF!-#REF!/100*5</f>
        <v>#REF!</v>
      </c>
      <c r="M204" s="5" t="e">
        <f t="shared" ref="M204:M267" si="15">H204-H204/100*5</f>
        <v>#REF!</v>
      </c>
    </row>
    <row r="205" spans="1:13" hidden="1" x14ac:dyDescent="0.25">
      <c r="A205" s="60" t="s">
        <v>200</v>
      </c>
      <c r="B205" s="57" t="s">
        <v>12</v>
      </c>
      <c r="C205" s="57"/>
      <c r="D205" s="57"/>
      <c r="E205" s="57">
        <v>149.74</v>
      </c>
      <c r="F205" s="56" t="e">
        <f t="shared" si="12"/>
        <v>#REF!</v>
      </c>
      <c r="G205" s="55">
        <v>20</v>
      </c>
      <c r="H205" s="86" t="e">
        <f>#REF!*G205/100+#REF!</f>
        <v>#REF!</v>
      </c>
      <c r="I205" s="87">
        <v>60</v>
      </c>
      <c r="J205" s="87" t="e">
        <f t="shared" si="14"/>
        <v>#REF!</v>
      </c>
      <c r="K205" s="87" t="e">
        <f t="shared" si="13"/>
        <v>#REF!</v>
      </c>
      <c r="L205" s="67" t="e">
        <f>#REF!-#REF!/100*5</f>
        <v>#REF!</v>
      </c>
      <c r="M205" s="5" t="e">
        <f t="shared" si="15"/>
        <v>#REF!</v>
      </c>
    </row>
    <row r="206" spans="1:13" hidden="1" x14ac:dyDescent="0.25">
      <c r="A206" s="60" t="s">
        <v>201</v>
      </c>
      <c r="B206" s="57" t="s">
        <v>12</v>
      </c>
      <c r="C206" s="57">
        <v>8.4000000000000005E-2</v>
      </c>
      <c r="D206" s="57">
        <v>200</v>
      </c>
      <c r="E206" s="58">
        <v>15.41</v>
      </c>
      <c r="F206" s="56" t="e">
        <f t="shared" si="12"/>
        <v>#REF!</v>
      </c>
      <c r="G206" s="55">
        <v>20</v>
      </c>
      <c r="H206" s="86" t="e">
        <f>#REF!*G206/100+#REF!</f>
        <v>#REF!</v>
      </c>
      <c r="I206" s="87">
        <v>60</v>
      </c>
      <c r="J206" s="87" t="e">
        <f t="shared" si="14"/>
        <v>#REF!</v>
      </c>
      <c r="K206" s="87" t="e">
        <f t="shared" si="13"/>
        <v>#REF!</v>
      </c>
      <c r="L206" s="67" t="e">
        <f>#REF!-#REF!/100*5</f>
        <v>#REF!</v>
      </c>
      <c r="M206" s="5" t="e">
        <f t="shared" si="15"/>
        <v>#REF!</v>
      </c>
    </row>
    <row r="207" spans="1:13" hidden="1" x14ac:dyDescent="0.25">
      <c r="A207" s="60" t="s">
        <v>202</v>
      </c>
      <c r="B207" s="57" t="s">
        <v>12</v>
      </c>
      <c r="C207" s="57">
        <v>5.3999999999999999E-2</v>
      </c>
      <c r="D207" s="57">
        <v>300</v>
      </c>
      <c r="E207" s="58">
        <v>12.5</v>
      </c>
      <c r="F207" s="56" t="e">
        <f t="shared" si="12"/>
        <v>#REF!</v>
      </c>
      <c r="G207" s="55">
        <v>20</v>
      </c>
      <c r="H207" s="86" t="e">
        <f>#REF!*G207/100+#REF!</f>
        <v>#REF!</v>
      </c>
      <c r="I207" s="87">
        <v>60</v>
      </c>
      <c r="J207" s="87" t="e">
        <f t="shared" si="14"/>
        <v>#REF!</v>
      </c>
      <c r="K207" s="87" t="e">
        <f t="shared" si="13"/>
        <v>#REF!</v>
      </c>
      <c r="L207" s="67" t="e">
        <f>#REF!-#REF!/100*5</f>
        <v>#REF!</v>
      </c>
      <c r="M207" s="5" t="e">
        <f t="shared" si="15"/>
        <v>#REF!</v>
      </c>
    </row>
    <row r="208" spans="1:13" x14ac:dyDescent="0.25">
      <c r="A208" s="60" t="s">
        <v>203</v>
      </c>
      <c r="B208" s="57" t="s">
        <v>12</v>
      </c>
      <c r="C208" s="57">
        <v>6.3E-2</v>
      </c>
      <c r="D208" s="57">
        <v>300</v>
      </c>
      <c r="E208" s="58">
        <v>11.03</v>
      </c>
      <c r="F208" s="56" t="e">
        <f t="shared" si="12"/>
        <v>#REF!</v>
      </c>
      <c r="G208" s="55">
        <v>20</v>
      </c>
      <c r="H208" s="86">
        <v>0.50025600000000003</v>
      </c>
      <c r="I208" s="87">
        <v>60</v>
      </c>
      <c r="J208" s="87">
        <v>0.80040960000000005</v>
      </c>
      <c r="K208" s="87">
        <v>1</v>
      </c>
      <c r="L208" s="67" t="e">
        <f>#REF!-#REF!/100*5</f>
        <v>#REF!</v>
      </c>
      <c r="M208" s="5">
        <f t="shared" si="15"/>
        <v>0.47524320000000003</v>
      </c>
    </row>
    <row r="209" spans="1:13" ht="18.75" customHeight="1" x14ac:dyDescent="0.25">
      <c r="A209" s="60" t="s">
        <v>204</v>
      </c>
      <c r="B209" s="57" t="s">
        <v>15</v>
      </c>
      <c r="C209" s="57">
        <v>5.4329999999999998</v>
      </c>
      <c r="D209" s="57">
        <v>3</v>
      </c>
      <c r="E209" s="58">
        <v>610.96</v>
      </c>
      <c r="F209" s="56" t="e">
        <f t="shared" si="12"/>
        <v>#REF!</v>
      </c>
      <c r="G209" s="55">
        <v>20</v>
      </c>
      <c r="H209" s="86">
        <v>27.713231999999998</v>
      </c>
      <c r="I209" s="87">
        <v>60</v>
      </c>
      <c r="J209" s="87">
        <v>44.341171199999998</v>
      </c>
      <c r="K209" s="87">
        <v>45</v>
      </c>
      <c r="L209" s="67" t="e">
        <f>#REF!-#REF!/100*5</f>
        <v>#REF!</v>
      </c>
      <c r="M209" s="5">
        <f t="shared" si="15"/>
        <v>26.327570399999999</v>
      </c>
    </row>
    <row r="210" spans="1:13" ht="17.25" customHeight="1" x14ac:dyDescent="0.25">
      <c r="A210" s="60" t="s">
        <v>205</v>
      </c>
      <c r="B210" s="57" t="s">
        <v>15</v>
      </c>
      <c r="C210" s="57">
        <v>5.0999999999999996</v>
      </c>
      <c r="D210" s="57">
        <v>3</v>
      </c>
      <c r="E210" s="58">
        <v>767.46</v>
      </c>
      <c r="F210" s="56" t="e">
        <f t="shared" si="12"/>
        <v>#REF!</v>
      </c>
      <c r="G210" s="55">
        <v>20</v>
      </c>
      <c r="H210" s="86">
        <v>34.811855999999999</v>
      </c>
      <c r="I210" s="87">
        <v>60</v>
      </c>
      <c r="J210" s="87">
        <v>55.698969599999998</v>
      </c>
      <c r="K210" s="87">
        <v>56</v>
      </c>
      <c r="L210" s="67" t="e">
        <f>#REF!-#REF!/100*5</f>
        <v>#REF!</v>
      </c>
      <c r="M210" s="5">
        <f t="shared" si="15"/>
        <v>33.071263199999997</v>
      </c>
    </row>
    <row r="211" spans="1:13" ht="15.75" customHeight="1" x14ac:dyDescent="0.25">
      <c r="A211" s="60" t="s">
        <v>206</v>
      </c>
      <c r="B211" s="57" t="s">
        <v>15</v>
      </c>
      <c r="C211" s="57">
        <v>5.0999999999999996</v>
      </c>
      <c r="D211" s="57">
        <v>3</v>
      </c>
      <c r="E211" s="58">
        <v>767.46</v>
      </c>
      <c r="F211" s="56" t="e">
        <f t="shared" si="12"/>
        <v>#REF!</v>
      </c>
      <c r="G211" s="55">
        <v>20</v>
      </c>
      <c r="H211" s="86">
        <v>34.811855999999999</v>
      </c>
      <c r="I211" s="87">
        <v>60</v>
      </c>
      <c r="J211" s="87">
        <v>55.698969599999998</v>
      </c>
      <c r="K211" s="87">
        <v>56</v>
      </c>
      <c r="L211" s="67" t="e">
        <f>#REF!-#REF!/100*5</f>
        <v>#REF!</v>
      </c>
      <c r="M211" s="5">
        <f t="shared" si="15"/>
        <v>33.071263199999997</v>
      </c>
    </row>
    <row r="212" spans="1:13" ht="18" customHeight="1" x14ac:dyDescent="0.25">
      <c r="A212" s="60" t="s">
        <v>207</v>
      </c>
      <c r="B212" s="57" t="s">
        <v>12</v>
      </c>
      <c r="C212" s="57">
        <v>0.25</v>
      </c>
      <c r="D212" s="57">
        <v>100</v>
      </c>
      <c r="E212" s="58">
        <v>16.75</v>
      </c>
      <c r="F212" s="56" t="e">
        <f t="shared" si="12"/>
        <v>#REF!</v>
      </c>
      <c r="G212" s="55">
        <v>20</v>
      </c>
      <c r="H212" s="86">
        <v>0.7598879999999999</v>
      </c>
      <c r="I212" s="87">
        <v>60</v>
      </c>
      <c r="J212" s="87">
        <v>1.2158207999999999</v>
      </c>
      <c r="K212" s="87">
        <v>1.3</v>
      </c>
      <c r="L212" s="67" t="e">
        <f>#REF!-#REF!/100*5</f>
        <v>#REF!</v>
      </c>
      <c r="M212" s="5">
        <f t="shared" si="15"/>
        <v>0.72189359999999991</v>
      </c>
    </row>
    <row r="213" spans="1:13" ht="18.75" customHeight="1" x14ac:dyDescent="0.25">
      <c r="A213" s="60" t="s">
        <v>208</v>
      </c>
      <c r="B213" s="57" t="s">
        <v>15</v>
      </c>
      <c r="C213" s="57">
        <v>2.48</v>
      </c>
      <c r="D213" s="57">
        <v>10</v>
      </c>
      <c r="E213" s="58">
        <v>313.68</v>
      </c>
      <c r="F213" s="56" t="e">
        <f t="shared" si="12"/>
        <v>#REF!</v>
      </c>
      <c r="G213" s="55">
        <v>20</v>
      </c>
      <c r="H213" s="86">
        <v>14.228351999999999</v>
      </c>
      <c r="I213" s="87">
        <v>60</v>
      </c>
      <c r="J213" s="87">
        <v>22.765363199999999</v>
      </c>
      <c r="K213" s="87">
        <v>23</v>
      </c>
      <c r="L213" s="67" t="e">
        <f>#REF!-#REF!/100*5</f>
        <v>#REF!</v>
      </c>
      <c r="M213" s="5">
        <f t="shared" si="15"/>
        <v>13.516934399999998</v>
      </c>
    </row>
    <row r="214" spans="1:13" ht="17.25" customHeight="1" x14ac:dyDescent="0.25">
      <c r="A214" s="60" t="s">
        <v>209</v>
      </c>
      <c r="B214" s="57" t="s">
        <v>12</v>
      </c>
      <c r="C214" s="57">
        <v>0.14799999999999999</v>
      </c>
      <c r="D214" s="57">
        <v>100</v>
      </c>
      <c r="E214" s="58">
        <v>22.12</v>
      </c>
      <c r="F214" s="56" t="e">
        <f t="shared" si="12"/>
        <v>#REF!</v>
      </c>
      <c r="G214" s="55">
        <v>20</v>
      </c>
      <c r="H214" s="86">
        <v>1.003536</v>
      </c>
      <c r="I214" s="87">
        <v>60</v>
      </c>
      <c r="J214" s="87">
        <v>1.6056575999999998</v>
      </c>
      <c r="K214" s="87">
        <v>1.7</v>
      </c>
      <c r="L214" s="67" t="e">
        <f>#REF!-#REF!/100*5</f>
        <v>#REF!</v>
      </c>
      <c r="M214" s="5">
        <f t="shared" si="15"/>
        <v>0.95335919999999996</v>
      </c>
    </row>
    <row r="215" spans="1:13" ht="15" customHeight="1" x14ac:dyDescent="0.25">
      <c r="A215" s="60" t="s">
        <v>210</v>
      </c>
      <c r="B215" s="57" t="s">
        <v>15</v>
      </c>
      <c r="C215" s="57">
        <v>2.5</v>
      </c>
      <c r="D215" s="57">
        <v>10</v>
      </c>
      <c r="E215" s="58">
        <v>337.97</v>
      </c>
      <c r="F215" s="56" t="e">
        <f t="shared" si="12"/>
        <v>#REF!</v>
      </c>
      <c r="G215" s="55">
        <v>20</v>
      </c>
      <c r="H215" s="86">
        <v>15.330383999999999</v>
      </c>
      <c r="I215" s="87">
        <v>60</v>
      </c>
      <c r="J215" s="87">
        <v>24.528614399999995</v>
      </c>
      <c r="K215" s="87">
        <v>25</v>
      </c>
      <c r="L215" s="67" t="e">
        <f>#REF!-#REF!/100*5</f>
        <v>#REF!</v>
      </c>
      <c r="M215" s="5">
        <f t="shared" si="15"/>
        <v>14.563864799999999</v>
      </c>
    </row>
    <row r="216" spans="1:13" hidden="1" x14ac:dyDescent="0.25">
      <c r="A216" s="60" t="s">
        <v>211</v>
      </c>
      <c r="B216" s="57" t="s">
        <v>12</v>
      </c>
      <c r="C216" s="57">
        <v>2.2999999999999998</v>
      </c>
      <c r="D216" s="57">
        <v>10</v>
      </c>
      <c r="E216" s="58">
        <v>292.57</v>
      </c>
      <c r="F216" s="56" t="e">
        <f t="shared" si="12"/>
        <v>#REF!</v>
      </c>
      <c r="G216" s="55">
        <v>20</v>
      </c>
      <c r="H216" s="86" t="e">
        <f>#REF!*G216/100+#REF!</f>
        <v>#REF!</v>
      </c>
      <c r="I216" s="87">
        <v>60</v>
      </c>
      <c r="J216" s="87" t="e">
        <f t="shared" si="14"/>
        <v>#REF!</v>
      </c>
      <c r="K216" s="87" t="e">
        <f t="shared" si="13"/>
        <v>#REF!</v>
      </c>
      <c r="L216" s="67" t="e">
        <f>#REF!-#REF!/100*5</f>
        <v>#REF!</v>
      </c>
      <c r="M216" s="5" t="e">
        <f t="shared" si="15"/>
        <v>#REF!</v>
      </c>
    </row>
    <row r="217" spans="1:13" hidden="1" x14ac:dyDescent="0.25">
      <c r="A217" s="60" t="s">
        <v>212</v>
      </c>
      <c r="B217" s="57" t="s">
        <v>15</v>
      </c>
      <c r="C217" s="57">
        <v>2.4500000000000002</v>
      </c>
      <c r="D217" s="57">
        <v>10</v>
      </c>
      <c r="E217" s="58">
        <v>316.85000000000002</v>
      </c>
      <c r="F217" s="56" t="e">
        <f t="shared" si="12"/>
        <v>#REF!</v>
      </c>
      <c r="G217" s="55">
        <v>20</v>
      </c>
      <c r="H217" s="86" t="e">
        <f>#REF!*G217/100+#REF!</f>
        <v>#REF!</v>
      </c>
      <c r="I217" s="87">
        <v>60</v>
      </c>
      <c r="J217" s="87" t="e">
        <f t="shared" si="14"/>
        <v>#REF!</v>
      </c>
      <c r="K217" s="87" t="e">
        <f t="shared" si="13"/>
        <v>#REF!</v>
      </c>
      <c r="L217" s="67" t="e">
        <f>#REF!-#REF!/100*5</f>
        <v>#REF!</v>
      </c>
      <c r="M217" s="5" t="e">
        <f t="shared" si="15"/>
        <v>#REF!</v>
      </c>
    </row>
    <row r="218" spans="1:13" ht="18" customHeight="1" x14ac:dyDescent="0.25">
      <c r="A218" s="60" t="s">
        <v>213</v>
      </c>
      <c r="B218" s="57" t="s">
        <v>12</v>
      </c>
      <c r="C218" s="57">
        <v>2.25</v>
      </c>
      <c r="D218" s="57">
        <v>2</v>
      </c>
      <c r="E218" s="58">
        <v>191.84</v>
      </c>
      <c r="F218" s="56" t="e">
        <f t="shared" si="12"/>
        <v>#REF!</v>
      </c>
      <c r="G218" s="55">
        <v>20</v>
      </c>
      <c r="H218" s="86">
        <v>8.7017759999999988</v>
      </c>
      <c r="I218" s="87">
        <v>60</v>
      </c>
      <c r="J218" s="87">
        <v>13.922841599999998</v>
      </c>
      <c r="K218" s="87">
        <v>14</v>
      </c>
      <c r="L218" s="67" t="e">
        <f>#REF!-#REF!/100*5</f>
        <v>#REF!</v>
      </c>
      <c r="M218" s="5">
        <f t="shared" si="15"/>
        <v>8.2666871999999998</v>
      </c>
    </row>
    <row r="219" spans="1:13" ht="15.75" customHeight="1" x14ac:dyDescent="0.25">
      <c r="A219" s="60" t="s">
        <v>214</v>
      </c>
      <c r="B219" s="57" t="s">
        <v>12</v>
      </c>
      <c r="C219" s="57">
        <v>2.25</v>
      </c>
      <c r="D219" s="57">
        <v>2</v>
      </c>
      <c r="E219" s="58">
        <v>162.12</v>
      </c>
      <c r="F219" s="56" t="e">
        <f>#REF!</f>
        <v>#REF!</v>
      </c>
      <c r="G219" s="55">
        <v>20</v>
      </c>
      <c r="H219" s="86">
        <v>7.3539359999999991</v>
      </c>
      <c r="I219" s="87">
        <v>60</v>
      </c>
      <c r="J219" s="87">
        <v>11.766297599999998</v>
      </c>
      <c r="K219" s="87">
        <v>12</v>
      </c>
      <c r="L219" s="67" t="e">
        <f>#REF!-#REF!/100*5</f>
        <v>#REF!</v>
      </c>
      <c r="M219" s="5">
        <f t="shared" si="15"/>
        <v>6.9862391999999991</v>
      </c>
    </row>
    <row r="220" spans="1:13" ht="15" customHeight="1" x14ac:dyDescent="0.25">
      <c r="A220" s="60" t="s">
        <v>215</v>
      </c>
      <c r="B220" s="57" t="s">
        <v>12</v>
      </c>
      <c r="C220" s="57">
        <v>3.5000000000000003E-2</v>
      </c>
      <c r="D220" s="57">
        <v>150</v>
      </c>
      <c r="E220" s="58">
        <v>4.6399999999999997</v>
      </c>
      <c r="F220" s="56" t="e">
        <f t="shared" si="12"/>
        <v>#REF!</v>
      </c>
      <c r="G220" s="55">
        <v>20</v>
      </c>
      <c r="H220" s="86">
        <v>0.21038400000000002</v>
      </c>
      <c r="I220" s="87">
        <v>60</v>
      </c>
      <c r="J220" s="87">
        <v>0.33661440000000004</v>
      </c>
      <c r="K220" s="87">
        <v>0.4</v>
      </c>
      <c r="L220" s="67" t="e">
        <f>#REF!-#REF!/100*5</f>
        <v>#REF!</v>
      </c>
      <c r="M220" s="5">
        <f t="shared" si="15"/>
        <v>0.19986480000000001</v>
      </c>
    </row>
    <row r="221" spans="1:13" ht="17.25" customHeight="1" x14ac:dyDescent="0.25">
      <c r="A221" s="59" t="s">
        <v>216</v>
      </c>
      <c r="B221" s="58" t="s">
        <v>12</v>
      </c>
      <c r="C221" s="58">
        <v>0.4</v>
      </c>
      <c r="D221" s="58">
        <v>2</v>
      </c>
      <c r="E221" s="58">
        <v>1073</v>
      </c>
      <c r="F221" s="56" t="e">
        <f>F220</f>
        <v>#REF!</v>
      </c>
      <c r="G221" s="55">
        <v>20</v>
      </c>
      <c r="H221" s="86">
        <v>48.671280000000003</v>
      </c>
      <c r="I221" s="87">
        <v>60</v>
      </c>
      <c r="J221" s="87">
        <v>77.874048000000002</v>
      </c>
      <c r="K221" s="87">
        <v>75</v>
      </c>
      <c r="L221" s="67" t="e">
        <f>#REF!-#REF!/100*5</f>
        <v>#REF!</v>
      </c>
      <c r="M221" s="5">
        <f>H221-H221/100*5</f>
        <v>46.237716000000006</v>
      </c>
    </row>
    <row r="222" spans="1:13" ht="18" customHeight="1" x14ac:dyDescent="0.25">
      <c r="A222" s="60" t="s">
        <v>217</v>
      </c>
      <c r="B222" s="57" t="s">
        <v>15</v>
      </c>
      <c r="C222" s="57">
        <v>9</v>
      </c>
      <c r="D222" s="57">
        <v>2</v>
      </c>
      <c r="E222" s="57">
        <v>1562.88</v>
      </c>
      <c r="F222" s="56" t="e">
        <f>F220</f>
        <v>#REF!</v>
      </c>
      <c r="G222" s="55">
        <v>20</v>
      </c>
      <c r="H222" s="86">
        <v>71.756063999999995</v>
      </c>
      <c r="I222" s="87">
        <v>60</v>
      </c>
      <c r="J222" s="87">
        <v>114.80970239999999</v>
      </c>
      <c r="K222" s="87">
        <v>115</v>
      </c>
      <c r="L222" s="67" t="e">
        <f>#REF!-#REF!/100*5</f>
        <v>#REF!</v>
      </c>
      <c r="M222" s="5">
        <f t="shared" si="15"/>
        <v>68.168260799999999</v>
      </c>
    </row>
    <row r="223" spans="1:13" ht="16.5" customHeight="1" x14ac:dyDescent="0.25">
      <c r="A223" s="69" t="s">
        <v>218</v>
      </c>
      <c r="B223" s="57" t="s">
        <v>15</v>
      </c>
      <c r="C223" s="57">
        <v>1.9</v>
      </c>
      <c r="D223" s="57"/>
      <c r="E223" s="57">
        <v>323.77999999999997</v>
      </c>
      <c r="F223" s="56" t="e">
        <f>F222</f>
        <v>#REF!</v>
      </c>
      <c r="G223" s="55">
        <v>20</v>
      </c>
      <c r="H223" s="86">
        <v>14.686704000000001</v>
      </c>
      <c r="I223" s="87">
        <v>60</v>
      </c>
      <c r="J223" s="87">
        <v>23.498726400000002</v>
      </c>
      <c r="K223" s="87">
        <v>25</v>
      </c>
      <c r="L223" s="67" t="e">
        <f>#REF!-#REF!/100*5</f>
        <v>#REF!</v>
      </c>
      <c r="M223" s="5">
        <f t="shared" si="15"/>
        <v>13.9523688</v>
      </c>
    </row>
    <row r="224" spans="1:13" ht="18.75" hidden="1" customHeight="1" thickBot="1" x14ac:dyDescent="0.3">
      <c r="A224" s="60" t="s">
        <v>219</v>
      </c>
      <c r="B224" s="57" t="s">
        <v>12</v>
      </c>
      <c r="C224" s="57">
        <v>8.9</v>
      </c>
      <c r="D224" s="57">
        <v>2</v>
      </c>
      <c r="E224" s="57">
        <v>1488.46</v>
      </c>
      <c r="F224" s="56" t="e">
        <f t="shared" si="12"/>
        <v>#REF!</v>
      </c>
      <c r="G224" s="55">
        <v>20</v>
      </c>
      <c r="H224" s="86" t="e">
        <f>#REF!*G224/100+#REF!</f>
        <v>#REF!</v>
      </c>
      <c r="I224" s="87">
        <v>60</v>
      </c>
      <c r="J224" s="87" t="e">
        <f t="shared" si="14"/>
        <v>#REF!</v>
      </c>
      <c r="K224" s="87" t="e">
        <f t="shared" si="13"/>
        <v>#REF!</v>
      </c>
      <c r="L224" s="67" t="e">
        <f>#REF!-#REF!/100*5</f>
        <v>#REF!</v>
      </c>
      <c r="M224" s="5" t="e">
        <f t="shared" si="15"/>
        <v>#REF!</v>
      </c>
    </row>
    <row r="225" spans="1:13" hidden="1" x14ac:dyDescent="0.25">
      <c r="A225" s="60" t="s">
        <v>220</v>
      </c>
      <c r="B225" s="57" t="s">
        <v>15</v>
      </c>
      <c r="C225" s="57"/>
      <c r="D225" s="57"/>
      <c r="E225" s="57">
        <v>1180.08</v>
      </c>
      <c r="F225" s="56" t="e">
        <f t="shared" si="12"/>
        <v>#REF!</v>
      </c>
      <c r="G225" s="55">
        <v>20</v>
      </c>
      <c r="H225" s="86" t="e">
        <f>#REF!*G225/100+#REF!</f>
        <v>#REF!</v>
      </c>
      <c r="I225" s="87">
        <v>60</v>
      </c>
      <c r="J225" s="87" t="e">
        <f t="shared" si="14"/>
        <v>#REF!</v>
      </c>
      <c r="K225" s="87" t="e">
        <f t="shared" si="13"/>
        <v>#REF!</v>
      </c>
      <c r="L225" s="67" t="e">
        <f>#REF!-#REF!/100*5</f>
        <v>#REF!</v>
      </c>
      <c r="M225" s="5" t="e">
        <f t="shared" si="15"/>
        <v>#REF!</v>
      </c>
    </row>
    <row r="226" spans="1:13" hidden="1" x14ac:dyDescent="0.25">
      <c r="A226" s="60" t="s">
        <v>221</v>
      </c>
      <c r="B226" s="57" t="s">
        <v>15</v>
      </c>
      <c r="C226" s="57">
        <v>5.2</v>
      </c>
      <c r="D226" s="57">
        <v>2</v>
      </c>
      <c r="E226" s="57">
        <v>927.37</v>
      </c>
      <c r="F226" s="56" t="e">
        <f t="shared" si="12"/>
        <v>#REF!</v>
      </c>
      <c r="G226" s="55">
        <v>20</v>
      </c>
      <c r="H226" s="86" t="e">
        <f>#REF!*G226/100+#REF!</f>
        <v>#REF!</v>
      </c>
      <c r="I226" s="87">
        <v>60</v>
      </c>
      <c r="J226" s="87" t="e">
        <f t="shared" si="14"/>
        <v>#REF!</v>
      </c>
      <c r="K226" s="87" t="e">
        <f t="shared" si="13"/>
        <v>#REF!</v>
      </c>
      <c r="L226" s="67" t="e">
        <f>#REF!-#REF!/100*5</f>
        <v>#REF!</v>
      </c>
      <c r="M226" s="5" t="e">
        <f t="shared" si="15"/>
        <v>#REF!</v>
      </c>
    </row>
    <row r="227" spans="1:13" ht="16.5" customHeight="1" x14ac:dyDescent="0.25">
      <c r="A227" s="60" t="s">
        <v>370</v>
      </c>
      <c r="B227" s="57" t="s">
        <v>15</v>
      </c>
      <c r="C227" s="57"/>
      <c r="D227" s="57"/>
      <c r="E227" s="57"/>
      <c r="F227" s="56"/>
      <c r="G227" s="55"/>
      <c r="H227" s="88">
        <v>10</v>
      </c>
      <c r="I227" s="87"/>
      <c r="J227" s="87"/>
      <c r="K227" s="87">
        <v>10</v>
      </c>
      <c r="L227" s="67"/>
      <c r="M227" s="5"/>
    </row>
    <row r="228" spans="1:13" ht="15" customHeight="1" x14ac:dyDescent="0.25">
      <c r="A228" s="61" t="s">
        <v>452</v>
      </c>
      <c r="B228" s="62" t="s">
        <v>15</v>
      </c>
      <c r="C228" s="62"/>
      <c r="D228" s="62"/>
      <c r="E228" s="62"/>
      <c r="F228" s="56"/>
      <c r="G228" s="55"/>
      <c r="H228" s="88">
        <v>9</v>
      </c>
      <c r="I228" s="87"/>
      <c r="J228" s="87"/>
      <c r="K228" s="87">
        <v>15</v>
      </c>
      <c r="L228" s="67"/>
      <c r="M228" s="5"/>
    </row>
    <row r="229" spans="1:13" ht="16.5" customHeight="1" x14ac:dyDescent="0.25">
      <c r="A229" s="61" t="s">
        <v>451</v>
      </c>
      <c r="B229" s="62" t="s">
        <v>15</v>
      </c>
      <c r="C229" s="62"/>
      <c r="D229" s="62"/>
      <c r="E229" s="62"/>
      <c r="F229" s="56"/>
      <c r="G229" s="55"/>
      <c r="H229" s="88">
        <v>55</v>
      </c>
      <c r="I229" s="87"/>
      <c r="J229" s="87"/>
      <c r="K229" s="87">
        <v>55</v>
      </c>
      <c r="L229" s="67"/>
      <c r="M229" s="5"/>
    </row>
    <row r="230" spans="1:13" ht="15" customHeight="1" x14ac:dyDescent="0.25">
      <c r="A230" s="60" t="s">
        <v>222</v>
      </c>
      <c r="B230" s="57" t="s">
        <v>12</v>
      </c>
      <c r="C230" s="57">
        <v>2</v>
      </c>
      <c r="D230" s="57">
        <v>3</v>
      </c>
      <c r="E230" s="58">
        <v>191.84</v>
      </c>
      <c r="F230" s="56" t="e">
        <f>F226</f>
        <v>#REF!</v>
      </c>
      <c r="G230" s="55">
        <v>20</v>
      </c>
      <c r="H230" s="86">
        <v>8.7017759999999988</v>
      </c>
      <c r="I230" s="87">
        <v>60</v>
      </c>
      <c r="J230" s="87">
        <v>13.922841599999998</v>
      </c>
      <c r="K230" s="87">
        <v>14</v>
      </c>
      <c r="L230" s="67" t="e">
        <f>#REF!-#REF!/100*5</f>
        <v>#REF!</v>
      </c>
      <c r="M230" s="5">
        <f t="shared" si="15"/>
        <v>8.2666871999999998</v>
      </c>
    </row>
    <row r="231" spans="1:13" ht="16.5" customHeight="1" x14ac:dyDescent="0.25">
      <c r="A231" s="60" t="s">
        <v>223</v>
      </c>
      <c r="B231" s="57" t="s">
        <v>12</v>
      </c>
      <c r="C231" s="57">
        <v>1.5</v>
      </c>
      <c r="D231" s="57">
        <v>3</v>
      </c>
      <c r="E231" s="58">
        <v>162.12</v>
      </c>
      <c r="F231" s="56" t="e">
        <f>#REF!</f>
        <v>#REF!</v>
      </c>
      <c r="G231" s="55">
        <v>20</v>
      </c>
      <c r="H231" s="86">
        <v>7.3539359999999991</v>
      </c>
      <c r="I231" s="87">
        <v>60</v>
      </c>
      <c r="J231" s="87">
        <v>11.766297599999998</v>
      </c>
      <c r="K231" s="87">
        <v>12</v>
      </c>
      <c r="L231" s="67" t="e">
        <f>#REF!-#REF!/100*5</f>
        <v>#REF!</v>
      </c>
      <c r="M231" s="5">
        <f t="shared" si="15"/>
        <v>6.9862391999999991</v>
      </c>
    </row>
    <row r="232" spans="1:13" ht="17.25" customHeight="1" x14ac:dyDescent="0.25">
      <c r="A232" s="60" t="s">
        <v>224</v>
      </c>
      <c r="B232" s="57" t="s">
        <v>12</v>
      </c>
      <c r="C232" s="57">
        <v>1.5</v>
      </c>
      <c r="D232" s="57">
        <v>3</v>
      </c>
      <c r="E232" s="58">
        <v>249.39</v>
      </c>
      <c r="F232" s="56" t="e">
        <f t="shared" si="12"/>
        <v>#REF!</v>
      </c>
      <c r="G232" s="55">
        <v>20</v>
      </c>
      <c r="H232" s="86">
        <v>11.312351999999999</v>
      </c>
      <c r="I232" s="87">
        <v>60</v>
      </c>
      <c r="J232" s="87">
        <v>18.099763199999998</v>
      </c>
      <c r="K232" s="87">
        <v>18</v>
      </c>
      <c r="L232" s="67" t="e">
        <f>#REF!-#REF!/100*5</f>
        <v>#REF!</v>
      </c>
      <c r="M232" s="5">
        <f t="shared" si="15"/>
        <v>10.746734399999999</v>
      </c>
    </row>
    <row r="233" spans="1:13" ht="14.25" customHeight="1" x14ac:dyDescent="0.25">
      <c r="A233" s="60" t="s">
        <v>225</v>
      </c>
      <c r="B233" s="57" t="s">
        <v>12</v>
      </c>
      <c r="C233" s="57">
        <v>2.9000000000000001E-2</v>
      </c>
      <c r="D233" s="57">
        <v>500</v>
      </c>
      <c r="E233" s="58">
        <v>5.83</v>
      </c>
      <c r="F233" s="56" t="e">
        <f t="shared" si="12"/>
        <v>#REF!</v>
      </c>
      <c r="G233" s="55">
        <v>20</v>
      </c>
      <c r="H233" s="86">
        <v>0.26438400000000001</v>
      </c>
      <c r="I233" s="87">
        <v>60</v>
      </c>
      <c r="J233" s="87">
        <v>0.42301440000000001</v>
      </c>
      <c r="K233" s="87">
        <v>0.5</v>
      </c>
      <c r="L233" s="67" t="e">
        <f>#REF!-#REF!/100*5</f>
        <v>#REF!</v>
      </c>
      <c r="M233" s="5">
        <f t="shared" si="15"/>
        <v>0.25116480000000002</v>
      </c>
    </row>
    <row r="234" spans="1:13" ht="16.5" customHeight="1" x14ac:dyDescent="0.25">
      <c r="A234" s="60" t="s">
        <v>226</v>
      </c>
      <c r="B234" s="57" t="s">
        <v>15</v>
      </c>
      <c r="C234" s="57">
        <v>0.156</v>
      </c>
      <c r="D234" s="57">
        <v>50</v>
      </c>
      <c r="E234" s="58">
        <v>19.88</v>
      </c>
      <c r="F234" s="56" t="e">
        <f t="shared" si="12"/>
        <v>#REF!</v>
      </c>
      <c r="G234" s="55">
        <v>20</v>
      </c>
      <c r="H234" s="86">
        <v>0.90158399999999994</v>
      </c>
      <c r="I234" s="87">
        <v>60</v>
      </c>
      <c r="J234" s="87">
        <v>1.4425344</v>
      </c>
      <c r="K234" s="87">
        <v>1.5</v>
      </c>
      <c r="L234" s="67" t="e">
        <f>#REF!-#REF!/100*5</f>
        <v>#REF!</v>
      </c>
      <c r="M234" s="5">
        <f t="shared" si="15"/>
        <v>0.85650479999999996</v>
      </c>
    </row>
    <row r="235" spans="1:13" ht="10.5" hidden="1" customHeight="1" thickBot="1" x14ac:dyDescent="0.3">
      <c r="A235" s="60" t="s">
        <v>227</v>
      </c>
      <c r="B235" s="57" t="s">
        <v>12</v>
      </c>
      <c r="C235" s="57"/>
      <c r="D235" s="57"/>
      <c r="E235" s="57">
        <v>12.28</v>
      </c>
      <c r="F235" s="56" t="e">
        <f t="shared" si="12"/>
        <v>#REF!</v>
      </c>
      <c r="G235" s="55">
        <v>20</v>
      </c>
      <c r="H235" s="86">
        <v>0.50102400000000002</v>
      </c>
      <c r="I235" s="87">
        <v>60</v>
      </c>
      <c r="J235" s="87">
        <v>0.80163840000000008</v>
      </c>
      <c r="K235" s="87">
        <v>0.81</v>
      </c>
      <c r="L235" s="67" t="e">
        <f>#REF!-#REF!/100*5</f>
        <v>#REF!</v>
      </c>
      <c r="M235" s="5">
        <f t="shared" si="15"/>
        <v>0.47597280000000003</v>
      </c>
    </row>
    <row r="236" spans="1:13" ht="15.75" customHeight="1" x14ac:dyDescent="0.25">
      <c r="A236" s="60" t="s">
        <v>228</v>
      </c>
      <c r="B236" s="57" t="s">
        <v>15</v>
      </c>
      <c r="C236" s="57">
        <v>14.8</v>
      </c>
      <c r="D236" s="57">
        <v>1</v>
      </c>
      <c r="E236" s="58">
        <v>2585.62</v>
      </c>
      <c r="F236" s="56" t="e">
        <f t="shared" si="12"/>
        <v>#REF!</v>
      </c>
      <c r="G236" s="55">
        <v>20</v>
      </c>
      <c r="H236" s="86">
        <v>111.69878399999999</v>
      </c>
      <c r="I236" s="87">
        <v>60</v>
      </c>
      <c r="J236" s="87">
        <v>178.71805439999997</v>
      </c>
      <c r="K236" s="87">
        <v>180</v>
      </c>
      <c r="L236" s="67" t="e">
        <f>#REF!-#REF!/100*5</f>
        <v>#REF!</v>
      </c>
      <c r="M236" s="5">
        <f t="shared" si="15"/>
        <v>106.1138448</v>
      </c>
    </row>
    <row r="237" spans="1:13" ht="17.25" customHeight="1" x14ac:dyDescent="0.25">
      <c r="A237" s="60" t="s">
        <v>229</v>
      </c>
      <c r="B237" s="57" t="s">
        <v>15</v>
      </c>
      <c r="C237" s="57">
        <v>6.4</v>
      </c>
      <c r="D237" s="57">
        <v>1</v>
      </c>
      <c r="E237" s="58">
        <v>657.05</v>
      </c>
      <c r="F237" s="56" t="e">
        <f t="shared" si="12"/>
        <v>#REF!</v>
      </c>
      <c r="G237" s="55">
        <v>20</v>
      </c>
      <c r="H237" s="86">
        <v>29.803679999999996</v>
      </c>
      <c r="I237" s="87">
        <v>60</v>
      </c>
      <c r="J237" s="87">
        <v>47.685887999999991</v>
      </c>
      <c r="K237" s="87">
        <v>48</v>
      </c>
      <c r="L237" s="67" t="e">
        <f>#REF!-#REF!/100*5</f>
        <v>#REF!</v>
      </c>
      <c r="M237" s="5">
        <f t="shared" si="15"/>
        <v>28.313495999999997</v>
      </c>
    </row>
    <row r="238" spans="1:13" ht="15.75" customHeight="1" x14ac:dyDescent="0.25">
      <c r="A238" s="60" t="s">
        <v>230</v>
      </c>
      <c r="B238" s="57" t="s">
        <v>12</v>
      </c>
      <c r="C238" s="57"/>
      <c r="D238" s="57"/>
      <c r="E238" s="58">
        <v>30.32</v>
      </c>
      <c r="F238" s="56" t="e">
        <f t="shared" si="12"/>
        <v>#REF!</v>
      </c>
      <c r="G238" s="55">
        <v>20</v>
      </c>
      <c r="H238" s="86">
        <v>1.3754879999999998</v>
      </c>
      <c r="I238" s="87">
        <v>60</v>
      </c>
      <c r="J238" s="87">
        <v>2.2007807999999995</v>
      </c>
      <c r="K238" s="87">
        <v>2.5</v>
      </c>
      <c r="L238" s="67" t="e">
        <f>#REF!-#REF!/100*5</f>
        <v>#REF!</v>
      </c>
      <c r="M238" s="5">
        <f t="shared" si="15"/>
        <v>1.3067135999999999</v>
      </c>
    </row>
    <row r="239" spans="1:13" ht="16.5" customHeight="1" x14ac:dyDescent="0.25">
      <c r="A239" s="60" t="s">
        <v>231</v>
      </c>
      <c r="B239" s="57" t="s">
        <v>15</v>
      </c>
      <c r="C239" s="57">
        <v>2.9</v>
      </c>
      <c r="D239" s="57">
        <v>10</v>
      </c>
      <c r="E239" s="58">
        <v>350.07</v>
      </c>
      <c r="F239" s="56" t="e">
        <f t="shared" si="12"/>
        <v>#REF!</v>
      </c>
      <c r="G239" s="55">
        <v>20</v>
      </c>
      <c r="H239" s="86">
        <v>15.879023999999999</v>
      </c>
      <c r="I239" s="87">
        <v>60</v>
      </c>
      <c r="J239" s="87">
        <v>25.406438399999999</v>
      </c>
      <c r="K239" s="87">
        <v>26</v>
      </c>
      <c r="L239" s="67" t="e">
        <f>#REF!-#REF!/100*5</f>
        <v>#REF!</v>
      </c>
      <c r="M239" s="5">
        <f t="shared" si="15"/>
        <v>15.085072799999999</v>
      </c>
    </row>
    <row r="240" spans="1:13" ht="18" customHeight="1" x14ac:dyDescent="0.25">
      <c r="A240" s="60" t="s">
        <v>232</v>
      </c>
      <c r="B240" s="57" t="s">
        <v>15</v>
      </c>
      <c r="C240" s="57">
        <v>1.19</v>
      </c>
      <c r="D240" s="57">
        <v>10</v>
      </c>
      <c r="E240" s="58">
        <v>281.79000000000002</v>
      </c>
      <c r="F240" s="56" t="e">
        <f t="shared" si="12"/>
        <v>#REF!</v>
      </c>
      <c r="G240" s="55">
        <v>20</v>
      </c>
      <c r="H240" s="86">
        <v>12.782015999999999</v>
      </c>
      <c r="I240" s="87">
        <v>60</v>
      </c>
      <c r="J240" s="87">
        <v>20.451225599999997</v>
      </c>
      <c r="K240" s="87">
        <v>21</v>
      </c>
      <c r="L240" s="67" t="e">
        <f>#REF!-#REF!/100*5</f>
        <v>#REF!</v>
      </c>
      <c r="M240" s="5">
        <f t="shared" si="15"/>
        <v>12.142915199999999</v>
      </c>
    </row>
    <row r="241" spans="1:13" ht="15" customHeight="1" x14ac:dyDescent="0.25">
      <c r="A241" s="60" t="s">
        <v>233</v>
      </c>
      <c r="B241" s="57" t="s">
        <v>15</v>
      </c>
      <c r="C241" s="57">
        <v>3.5</v>
      </c>
      <c r="D241" s="57">
        <v>5</v>
      </c>
      <c r="E241" s="58">
        <v>455.36</v>
      </c>
      <c r="F241" s="56" t="e">
        <f t="shared" si="12"/>
        <v>#REF!</v>
      </c>
      <c r="G241" s="55">
        <v>20</v>
      </c>
      <c r="H241" s="86">
        <v>20.655215999999999</v>
      </c>
      <c r="I241" s="87">
        <v>60</v>
      </c>
      <c r="J241" s="87">
        <v>33.048345599999998</v>
      </c>
      <c r="K241" s="87">
        <v>34</v>
      </c>
      <c r="L241" s="67" t="e">
        <f>#REF!-#REF!/100*5</f>
        <v>#REF!</v>
      </c>
      <c r="M241" s="5">
        <f t="shared" si="15"/>
        <v>19.622455200000001</v>
      </c>
    </row>
    <row r="242" spans="1:13" ht="29.25" customHeight="1" x14ac:dyDescent="0.25">
      <c r="A242" s="60" t="s">
        <v>234</v>
      </c>
      <c r="B242" s="57" t="s">
        <v>15</v>
      </c>
      <c r="C242" s="57">
        <v>4.5999999999999996</v>
      </c>
      <c r="D242" s="57">
        <v>1</v>
      </c>
      <c r="E242" s="56">
        <v>2296.48</v>
      </c>
      <c r="F242" s="56" t="e">
        <f t="shared" si="12"/>
        <v>#REF!</v>
      </c>
      <c r="G242" s="63">
        <v>20</v>
      </c>
      <c r="H242" s="89">
        <v>104.169456</v>
      </c>
      <c r="I242" s="90">
        <v>60</v>
      </c>
      <c r="J242" s="90">
        <v>166.6711296</v>
      </c>
      <c r="K242" s="90">
        <v>167</v>
      </c>
      <c r="L242" s="67" t="e">
        <f>#REF!-#REF!/100*5</f>
        <v>#REF!</v>
      </c>
      <c r="M242" s="5">
        <f t="shared" si="15"/>
        <v>98.960983200000001</v>
      </c>
    </row>
    <row r="243" spans="1:13" ht="28.5" hidden="1" x14ac:dyDescent="0.25">
      <c r="A243" s="60" t="s">
        <v>235</v>
      </c>
      <c r="B243" s="57" t="s">
        <v>15</v>
      </c>
      <c r="C243" s="57">
        <v>4</v>
      </c>
      <c r="D243" s="57">
        <v>1</v>
      </c>
      <c r="E243" s="57">
        <v>2187.12</v>
      </c>
      <c r="F243" s="56" t="e">
        <f t="shared" si="12"/>
        <v>#REF!</v>
      </c>
      <c r="G243" s="55">
        <v>20</v>
      </c>
      <c r="H243" s="86">
        <v>86.609951999999993</v>
      </c>
      <c r="I243" s="87">
        <v>60</v>
      </c>
      <c r="J243" s="87">
        <v>138.57592319999998</v>
      </c>
      <c r="K243" s="87">
        <v>138.57999999999998</v>
      </c>
      <c r="L243" s="67" t="e">
        <f>#REF!-#REF!/100*5</f>
        <v>#REF!</v>
      </c>
      <c r="M243" s="5">
        <f t="shared" si="15"/>
        <v>82.279454399999992</v>
      </c>
    </row>
    <row r="244" spans="1:13" ht="28.5" hidden="1" x14ac:dyDescent="0.25">
      <c r="A244" s="60" t="s">
        <v>236</v>
      </c>
      <c r="B244" s="57" t="s">
        <v>15</v>
      </c>
      <c r="C244" s="57">
        <v>4</v>
      </c>
      <c r="D244" s="57">
        <v>1</v>
      </c>
      <c r="E244" s="57">
        <v>1754.55</v>
      </c>
      <c r="F244" s="56" t="e">
        <f t="shared" si="12"/>
        <v>#REF!</v>
      </c>
      <c r="G244" s="55">
        <v>20</v>
      </c>
      <c r="H244" s="86">
        <v>69.480180000000004</v>
      </c>
      <c r="I244" s="87">
        <v>60</v>
      </c>
      <c r="J244" s="87">
        <v>111.168288</v>
      </c>
      <c r="K244" s="87">
        <v>111.17</v>
      </c>
      <c r="L244" s="67" t="e">
        <f>#REF!-#REF!/100*5</f>
        <v>#REF!</v>
      </c>
      <c r="M244" s="5">
        <f t="shared" si="15"/>
        <v>66.006171000000009</v>
      </c>
    </row>
    <row r="245" spans="1:13" hidden="1" x14ac:dyDescent="0.25">
      <c r="A245" s="60" t="s">
        <v>264</v>
      </c>
      <c r="B245" s="57" t="s">
        <v>15</v>
      </c>
      <c r="C245" s="57">
        <v>4.5999999999999996</v>
      </c>
      <c r="D245" s="57">
        <v>1</v>
      </c>
      <c r="E245" s="57">
        <v>2187.12</v>
      </c>
      <c r="F245" s="56" t="e">
        <f t="shared" si="12"/>
        <v>#REF!</v>
      </c>
      <c r="G245" s="55">
        <v>20</v>
      </c>
      <c r="H245" s="86">
        <v>86.609951999999993</v>
      </c>
      <c r="I245" s="87">
        <v>60</v>
      </c>
      <c r="J245" s="87">
        <v>138.57592319999998</v>
      </c>
      <c r="K245" s="87">
        <v>138.57999999999998</v>
      </c>
      <c r="L245" s="67" t="e">
        <f>#REF!-#REF!/100*5</f>
        <v>#REF!</v>
      </c>
      <c r="M245" s="5">
        <f t="shared" si="15"/>
        <v>82.279454399999992</v>
      </c>
    </row>
    <row r="246" spans="1:13" ht="15" customHeight="1" x14ac:dyDescent="0.25">
      <c r="A246" s="59" t="s">
        <v>237</v>
      </c>
      <c r="B246" s="58" t="s">
        <v>12</v>
      </c>
      <c r="C246" s="58">
        <v>0.4</v>
      </c>
      <c r="D246" s="58">
        <v>50</v>
      </c>
      <c r="E246" s="58">
        <v>200</v>
      </c>
      <c r="F246" s="56">
        <v>0.03</v>
      </c>
      <c r="G246" s="63">
        <v>20</v>
      </c>
      <c r="H246" s="91">
        <v>9.0719999999999992</v>
      </c>
      <c r="I246" s="90">
        <v>50</v>
      </c>
      <c r="J246" s="90">
        <v>13.607999999999999</v>
      </c>
      <c r="K246" s="90">
        <v>12</v>
      </c>
      <c r="L246" s="67" t="e">
        <f>#REF!-#REF!/100*5</f>
        <v>#REF!</v>
      </c>
      <c r="M246" s="6">
        <f t="shared" si="15"/>
        <v>8.6183999999999994</v>
      </c>
    </row>
    <row r="247" spans="1:13" ht="15" customHeight="1" x14ac:dyDescent="0.25">
      <c r="A247" s="60" t="s">
        <v>238</v>
      </c>
      <c r="B247" s="57" t="s">
        <v>15</v>
      </c>
      <c r="C247" s="57">
        <v>2.2400000000000002</v>
      </c>
      <c r="D247" s="57">
        <v>5</v>
      </c>
      <c r="E247" s="56">
        <v>357.23</v>
      </c>
      <c r="F247" s="56" t="e">
        <f>F245</f>
        <v>#REF!</v>
      </c>
      <c r="G247" s="63">
        <v>20</v>
      </c>
      <c r="H247" s="89">
        <v>16.203887999999999</v>
      </c>
      <c r="I247" s="90">
        <v>60</v>
      </c>
      <c r="J247" s="90">
        <v>25.926220799999996</v>
      </c>
      <c r="K247" s="90">
        <v>26</v>
      </c>
      <c r="L247" s="67" t="e">
        <f>#REF!-#REF!/100*5</f>
        <v>#REF!</v>
      </c>
      <c r="M247" s="5">
        <f t="shared" si="15"/>
        <v>15.393693599999999</v>
      </c>
    </row>
    <row r="248" spans="1:13" ht="15" customHeight="1" x14ac:dyDescent="0.25">
      <c r="A248" s="60" t="s">
        <v>239</v>
      </c>
      <c r="B248" s="57" t="s">
        <v>15</v>
      </c>
      <c r="C248" s="57">
        <v>2.9</v>
      </c>
      <c r="D248" s="57">
        <v>1</v>
      </c>
      <c r="E248" s="56">
        <v>1275.82</v>
      </c>
      <c r="F248" s="56" t="e">
        <f t="shared" si="12"/>
        <v>#REF!</v>
      </c>
      <c r="G248" s="63">
        <v>20</v>
      </c>
      <c r="H248" s="89">
        <v>57.870287999999988</v>
      </c>
      <c r="I248" s="90">
        <v>60</v>
      </c>
      <c r="J248" s="90">
        <v>92.592460799999984</v>
      </c>
      <c r="K248" s="90">
        <v>93</v>
      </c>
      <c r="L248" s="67" t="e">
        <f>#REF!-#REF!/100*5</f>
        <v>#REF!</v>
      </c>
      <c r="M248" s="5">
        <f t="shared" si="15"/>
        <v>54.976773599999987</v>
      </c>
    </row>
    <row r="249" spans="1:13" ht="16.5" customHeight="1" x14ac:dyDescent="0.25">
      <c r="A249" s="60" t="s">
        <v>240</v>
      </c>
      <c r="B249" s="57" t="s">
        <v>12</v>
      </c>
      <c r="C249" s="57">
        <v>1.121</v>
      </c>
      <c r="D249" s="57">
        <v>5</v>
      </c>
      <c r="E249" s="58">
        <v>125.72</v>
      </c>
      <c r="F249" s="56" t="e">
        <f t="shared" si="12"/>
        <v>#REF!</v>
      </c>
      <c r="G249" s="63">
        <v>20</v>
      </c>
      <c r="H249" s="89">
        <v>5.702831999999999</v>
      </c>
      <c r="I249" s="90">
        <v>60</v>
      </c>
      <c r="J249" s="90">
        <v>9.1245311999999981</v>
      </c>
      <c r="K249" s="90">
        <v>9.1999999999999993</v>
      </c>
      <c r="L249" s="67" t="e">
        <f>#REF!-#REF!/100*5</f>
        <v>#REF!</v>
      </c>
      <c r="M249" s="5">
        <f t="shared" si="15"/>
        <v>5.4176903999999988</v>
      </c>
    </row>
    <row r="250" spans="1:13" ht="16.5" customHeight="1" x14ac:dyDescent="0.25">
      <c r="A250" s="60" t="s">
        <v>241</v>
      </c>
      <c r="B250" s="57" t="s">
        <v>12</v>
      </c>
      <c r="C250" s="57">
        <v>1.202</v>
      </c>
      <c r="D250" s="57">
        <v>5</v>
      </c>
      <c r="E250" s="58">
        <v>136.75</v>
      </c>
      <c r="F250" s="56" t="e">
        <f>#REF!</f>
        <v>#REF!</v>
      </c>
      <c r="G250" s="63">
        <v>20</v>
      </c>
      <c r="H250" s="89">
        <v>6.2030879999999993</v>
      </c>
      <c r="I250" s="90">
        <v>60</v>
      </c>
      <c r="J250" s="90">
        <v>9.9249407999999981</v>
      </c>
      <c r="K250" s="90">
        <v>10</v>
      </c>
      <c r="L250" s="67" t="e">
        <f>#REF!-#REF!/100*5</f>
        <v>#REF!</v>
      </c>
      <c r="M250" s="5">
        <f t="shared" si="15"/>
        <v>5.8929335999999992</v>
      </c>
    </row>
    <row r="251" spans="1:13" ht="15.75" customHeight="1" x14ac:dyDescent="0.25">
      <c r="A251" s="60" t="s">
        <v>242</v>
      </c>
      <c r="B251" s="57" t="s">
        <v>12</v>
      </c>
      <c r="C251" s="57">
        <v>0.96199999999999997</v>
      </c>
      <c r="D251" s="57">
        <v>5</v>
      </c>
      <c r="E251" s="58">
        <v>91.48</v>
      </c>
      <c r="F251" s="56" t="e">
        <f t="shared" si="12"/>
        <v>#REF!</v>
      </c>
      <c r="G251" s="63">
        <v>20</v>
      </c>
      <c r="H251" s="89">
        <v>4.1493599999999997</v>
      </c>
      <c r="I251" s="90">
        <v>60</v>
      </c>
      <c r="J251" s="90">
        <v>6.6389759999999995</v>
      </c>
      <c r="K251" s="90">
        <v>7</v>
      </c>
      <c r="L251" s="67" t="e">
        <f>#REF!-#REF!/100*5</f>
        <v>#REF!</v>
      </c>
      <c r="M251" s="5">
        <f t="shared" si="15"/>
        <v>3.9418919999999997</v>
      </c>
    </row>
    <row r="252" spans="1:13" ht="15" customHeight="1" x14ac:dyDescent="0.25">
      <c r="A252" s="60" t="s">
        <v>243</v>
      </c>
      <c r="B252" s="57" t="s">
        <v>12</v>
      </c>
      <c r="C252" s="57">
        <v>0.9</v>
      </c>
      <c r="D252" s="57">
        <v>5</v>
      </c>
      <c r="E252" s="58">
        <v>83.32</v>
      </c>
      <c r="F252" s="56" t="e">
        <f t="shared" si="12"/>
        <v>#REF!</v>
      </c>
      <c r="G252" s="63">
        <v>20</v>
      </c>
      <c r="H252" s="89">
        <v>3.7795679999999998</v>
      </c>
      <c r="I252" s="90">
        <v>60</v>
      </c>
      <c r="J252" s="90">
        <v>6.0473087999999997</v>
      </c>
      <c r="K252" s="90">
        <v>6.1</v>
      </c>
      <c r="L252" s="67" t="e">
        <f>#REF!-#REF!/100*5</f>
        <v>#REF!</v>
      </c>
      <c r="M252" s="5">
        <f t="shared" si="15"/>
        <v>3.5905895999999999</v>
      </c>
    </row>
    <row r="253" spans="1:13" ht="14.25" customHeight="1" x14ac:dyDescent="0.25">
      <c r="A253" s="60" t="s">
        <v>244</v>
      </c>
      <c r="B253" s="57" t="s">
        <v>12</v>
      </c>
      <c r="C253" s="57">
        <v>0.82</v>
      </c>
      <c r="D253" s="57">
        <v>5</v>
      </c>
      <c r="E253" s="58">
        <v>70.48</v>
      </c>
      <c r="F253" s="56" t="e">
        <f t="shared" si="12"/>
        <v>#REF!</v>
      </c>
      <c r="G253" s="63">
        <v>20</v>
      </c>
      <c r="H253" s="89">
        <v>3.1967999999999996</v>
      </c>
      <c r="I253" s="90">
        <v>60</v>
      </c>
      <c r="J253" s="90">
        <v>5.1148799999999994</v>
      </c>
      <c r="K253" s="90">
        <v>5.2</v>
      </c>
      <c r="L253" s="67" t="e">
        <f>#REF!-#REF!/100*5</f>
        <v>#REF!</v>
      </c>
      <c r="M253" s="5">
        <f t="shared" si="15"/>
        <v>3.0369599999999997</v>
      </c>
    </row>
    <row r="254" spans="1:13" ht="15" customHeight="1" x14ac:dyDescent="0.25">
      <c r="A254" s="60" t="s">
        <v>245</v>
      </c>
      <c r="B254" s="57" t="s">
        <v>12</v>
      </c>
      <c r="C254" s="57">
        <v>8.5000000000000006E-2</v>
      </c>
      <c r="D254" s="57">
        <v>100</v>
      </c>
      <c r="E254" s="58">
        <v>9.19</v>
      </c>
      <c r="F254" s="56" t="e">
        <f t="shared" si="12"/>
        <v>#REF!</v>
      </c>
      <c r="G254" s="63">
        <v>20</v>
      </c>
      <c r="H254" s="89">
        <v>0.41687999999999997</v>
      </c>
      <c r="I254" s="90">
        <v>60</v>
      </c>
      <c r="J254" s="90">
        <v>0.66700799999999993</v>
      </c>
      <c r="K254" s="90">
        <v>0.7</v>
      </c>
      <c r="L254" s="67" t="e">
        <f>#REF!-#REF!/100*5</f>
        <v>#REF!</v>
      </c>
      <c r="M254" s="5">
        <f t="shared" si="15"/>
        <v>0.396036</v>
      </c>
    </row>
    <row r="255" spans="1:13" ht="12.75" customHeight="1" x14ac:dyDescent="0.25">
      <c r="A255" s="60" t="s">
        <v>246</v>
      </c>
      <c r="B255" s="57" t="s">
        <v>12</v>
      </c>
      <c r="C255" s="57">
        <v>0.08</v>
      </c>
      <c r="D255" s="57">
        <v>150</v>
      </c>
      <c r="E255" s="58">
        <v>11.24</v>
      </c>
      <c r="F255" s="56" t="e">
        <f t="shared" si="12"/>
        <v>#REF!</v>
      </c>
      <c r="G255" s="63">
        <v>20</v>
      </c>
      <c r="H255" s="89">
        <v>0.50975999999999999</v>
      </c>
      <c r="I255" s="90">
        <v>60</v>
      </c>
      <c r="J255" s="90">
        <v>0.81561600000000001</v>
      </c>
      <c r="K255" s="90">
        <v>0.9</v>
      </c>
      <c r="L255" s="67" t="e">
        <f>#REF!-#REF!/100*5</f>
        <v>#REF!</v>
      </c>
      <c r="M255" s="5">
        <f t="shared" si="15"/>
        <v>0.48427199999999998</v>
      </c>
    </row>
    <row r="256" spans="1:13" ht="12.75" customHeight="1" x14ac:dyDescent="0.25">
      <c r="A256" s="60" t="s">
        <v>247</v>
      </c>
      <c r="B256" s="57" t="s">
        <v>12</v>
      </c>
      <c r="C256" s="57">
        <v>4.4999999999999998E-2</v>
      </c>
      <c r="D256" s="57">
        <v>400</v>
      </c>
      <c r="E256" s="56">
        <v>10.9</v>
      </c>
      <c r="F256" s="56" t="e">
        <f t="shared" si="12"/>
        <v>#REF!</v>
      </c>
      <c r="G256" s="63">
        <v>20</v>
      </c>
      <c r="H256" s="89">
        <v>0.49463999999999997</v>
      </c>
      <c r="I256" s="90">
        <v>60</v>
      </c>
      <c r="J256" s="90">
        <v>0.79142399999999991</v>
      </c>
      <c r="K256" s="90">
        <v>1</v>
      </c>
      <c r="L256" s="67" t="e">
        <f>#REF!-#REF!/100*5</f>
        <v>#REF!</v>
      </c>
      <c r="M256" s="5">
        <f t="shared" si="15"/>
        <v>0.46990799999999999</v>
      </c>
    </row>
    <row r="257" spans="1:13" ht="13.5" customHeight="1" x14ac:dyDescent="0.25">
      <c r="A257" s="60" t="s">
        <v>453</v>
      </c>
      <c r="B257" s="57" t="s">
        <v>15</v>
      </c>
      <c r="C257" s="57">
        <v>4.8150000000000004</v>
      </c>
      <c r="D257" s="57">
        <v>1</v>
      </c>
      <c r="E257" s="58">
        <v>657.95</v>
      </c>
      <c r="F257" s="56" t="e">
        <f t="shared" si="12"/>
        <v>#REF!</v>
      </c>
      <c r="G257" s="63">
        <v>20</v>
      </c>
      <c r="H257" s="89">
        <v>28.223424000000001</v>
      </c>
      <c r="I257" s="90">
        <v>60</v>
      </c>
      <c r="J257" s="90">
        <v>45.157478400000002</v>
      </c>
      <c r="K257" s="90">
        <v>45</v>
      </c>
      <c r="L257" s="67" t="e">
        <f>#REF!-#REF!/100*5</f>
        <v>#REF!</v>
      </c>
      <c r="M257" s="5">
        <f t="shared" si="15"/>
        <v>26.812252800000003</v>
      </c>
    </row>
    <row r="258" spans="1:13" ht="12.75" customHeight="1" x14ac:dyDescent="0.25">
      <c r="A258" s="60" t="s">
        <v>248</v>
      </c>
      <c r="B258" s="57" t="s">
        <v>15</v>
      </c>
      <c r="C258" s="57">
        <v>7.8E-2</v>
      </c>
      <c r="D258" s="57">
        <v>100</v>
      </c>
      <c r="E258" s="58">
        <v>12.16</v>
      </c>
      <c r="F258" s="56" t="e">
        <f t="shared" si="12"/>
        <v>#REF!</v>
      </c>
      <c r="G258" s="63">
        <v>20</v>
      </c>
      <c r="H258" s="89">
        <v>0.55166399999999993</v>
      </c>
      <c r="I258" s="90">
        <v>60</v>
      </c>
      <c r="J258" s="90">
        <v>0.88266239999999985</v>
      </c>
      <c r="K258" s="90">
        <v>1</v>
      </c>
      <c r="L258" s="67" t="e">
        <f>#REF!-#REF!/100*5</f>
        <v>#REF!</v>
      </c>
      <c r="M258" s="5">
        <f t="shared" si="15"/>
        <v>0.5240807999999999</v>
      </c>
    </row>
    <row r="259" spans="1:13" ht="15.75" hidden="1" customHeight="1" x14ac:dyDescent="0.25">
      <c r="G259" s="64"/>
      <c r="H259" s="92"/>
      <c r="I259" s="92"/>
      <c r="J259" s="92"/>
      <c r="K259" s="92"/>
      <c r="L259" s="67" t="e">
        <f>#REF!-#REF!/100*5</f>
        <v>#REF!</v>
      </c>
      <c r="M259" s="5">
        <f>H9-H9/100*5</f>
        <v>8.5499999999999993E-2</v>
      </c>
    </row>
    <row r="260" spans="1:13" hidden="1" x14ac:dyDescent="0.25">
      <c r="A260" s="60" t="s">
        <v>250</v>
      </c>
      <c r="B260" s="57" t="s">
        <v>12</v>
      </c>
      <c r="C260" s="57"/>
      <c r="D260" s="57"/>
      <c r="E260" s="57">
        <v>1.77</v>
      </c>
      <c r="F260" s="56" t="e">
        <f>F9</f>
        <v>#REF!</v>
      </c>
      <c r="G260" s="63">
        <v>20</v>
      </c>
      <c r="H260" s="89" t="e">
        <f>#REF!*G260/100+#REF!</f>
        <v>#REF!</v>
      </c>
      <c r="I260" s="90">
        <v>60</v>
      </c>
      <c r="J260" s="90" t="e">
        <f t="shared" si="14"/>
        <v>#REF!</v>
      </c>
      <c r="K260" s="90" t="e">
        <f t="shared" si="13"/>
        <v>#REF!</v>
      </c>
      <c r="L260" s="67" t="e">
        <f>#REF!-#REF!/100*5</f>
        <v>#REF!</v>
      </c>
      <c r="M260" s="5" t="e">
        <f t="shared" si="15"/>
        <v>#REF!</v>
      </c>
    </row>
    <row r="261" spans="1:13" hidden="1" x14ac:dyDescent="0.25">
      <c r="G261" s="64"/>
      <c r="H261" s="92"/>
      <c r="I261" s="92"/>
      <c r="J261" s="92"/>
      <c r="K261" s="92"/>
      <c r="L261" s="67" t="e">
        <f>#REF!-#REF!/100*5</f>
        <v>#REF!</v>
      </c>
      <c r="M261" s="5">
        <f>H10-H10/100*5</f>
        <v>2.4031200000000003E-2</v>
      </c>
    </row>
    <row r="262" spans="1:13" ht="18" hidden="1" customHeight="1" x14ac:dyDescent="0.25">
      <c r="G262" s="64"/>
      <c r="H262" s="92"/>
      <c r="I262" s="92"/>
      <c r="J262" s="92"/>
      <c r="K262" s="92"/>
      <c r="L262" s="67" t="e">
        <f>#REF!-#REF!/100*5</f>
        <v>#REF!</v>
      </c>
      <c r="M262" s="5">
        <f>H11-H11/100*5</f>
        <v>0.13798560000000001</v>
      </c>
    </row>
    <row r="263" spans="1:13" ht="15.75" hidden="1" customHeight="1" thickBot="1" x14ac:dyDescent="0.3">
      <c r="G263" s="64"/>
      <c r="H263" s="92"/>
      <c r="I263" s="92"/>
      <c r="J263" s="92"/>
      <c r="K263" s="92"/>
      <c r="L263" s="67" t="e">
        <f>#REF!-#REF!/100*5</f>
        <v>#REF!</v>
      </c>
      <c r="M263" s="5">
        <f>H12-H12/100*5</f>
        <v>0.13798560000000001</v>
      </c>
    </row>
    <row r="264" spans="1:13" hidden="1" x14ac:dyDescent="0.25">
      <c r="A264" s="60" t="s">
        <v>255</v>
      </c>
      <c r="B264" s="57" t="s">
        <v>12</v>
      </c>
      <c r="C264" s="57"/>
      <c r="D264" s="57"/>
      <c r="E264" s="57">
        <v>4.78</v>
      </c>
      <c r="F264" s="56" t="e">
        <f>F5</f>
        <v>#REF!</v>
      </c>
      <c r="G264" s="63">
        <v>20</v>
      </c>
      <c r="H264" s="89" t="e">
        <f>#REF!*G264/100+#REF!</f>
        <v>#REF!</v>
      </c>
      <c r="I264" s="90">
        <v>60</v>
      </c>
      <c r="J264" s="90" t="e">
        <f t="shared" si="14"/>
        <v>#REF!</v>
      </c>
      <c r="K264" s="90" t="e">
        <f t="shared" si="13"/>
        <v>#REF!</v>
      </c>
      <c r="L264" s="67" t="e">
        <f>#REF!-#REF!/100*5</f>
        <v>#REF!</v>
      </c>
      <c r="M264" s="5" t="e">
        <f t="shared" si="15"/>
        <v>#REF!</v>
      </c>
    </row>
    <row r="265" spans="1:13" hidden="1" x14ac:dyDescent="0.25">
      <c r="A265" s="60" t="s">
        <v>256</v>
      </c>
      <c r="B265" s="57" t="s">
        <v>15</v>
      </c>
      <c r="C265" s="57"/>
      <c r="D265" s="57"/>
      <c r="E265" s="57">
        <v>176.55</v>
      </c>
      <c r="F265" s="56" t="e">
        <f t="shared" ref="F265:F274" si="16">F264</f>
        <v>#REF!</v>
      </c>
      <c r="G265" s="63">
        <v>20</v>
      </c>
      <c r="H265" s="89" t="e">
        <f>#REF!*G265/100+#REF!</f>
        <v>#REF!</v>
      </c>
      <c r="I265" s="90">
        <v>60</v>
      </c>
      <c r="J265" s="90" t="e">
        <f t="shared" si="14"/>
        <v>#REF!</v>
      </c>
      <c r="K265" s="90" t="e">
        <f t="shared" si="13"/>
        <v>#REF!</v>
      </c>
      <c r="L265" s="67" t="e">
        <f>#REF!-#REF!/100*5</f>
        <v>#REF!</v>
      </c>
      <c r="M265" s="5" t="e">
        <f t="shared" si="15"/>
        <v>#REF!</v>
      </c>
    </row>
    <row r="266" spans="1:13" hidden="1" x14ac:dyDescent="0.25">
      <c r="A266" s="60" t="s">
        <v>257</v>
      </c>
      <c r="B266" s="57" t="s">
        <v>15</v>
      </c>
      <c r="C266" s="57"/>
      <c r="D266" s="57"/>
      <c r="E266" s="57">
        <v>204.8</v>
      </c>
      <c r="F266" s="56" t="e">
        <f t="shared" si="16"/>
        <v>#REF!</v>
      </c>
      <c r="G266" s="63">
        <v>20</v>
      </c>
      <c r="H266" s="89" t="e">
        <f>#REF!*G266/100+#REF!</f>
        <v>#REF!</v>
      </c>
      <c r="I266" s="90">
        <v>60</v>
      </c>
      <c r="J266" s="90" t="e">
        <f t="shared" si="14"/>
        <v>#REF!</v>
      </c>
      <c r="K266" s="90" t="e">
        <f t="shared" ref="K266:K274" si="17">ROUNDUP(J266,2)</f>
        <v>#REF!</v>
      </c>
      <c r="L266" s="67" t="e">
        <f>#REF!-#REF!/100*5</f>
        <v>#REF!</v>
      </c>
      <c r="M266" s="5" t="e">
        <f t="shared" si="15"/>
        <v>#REF!</v>
      </c>
    </row>
    <row r="267" spans="1:13" hidden="1" x14ac:dyDescent="0.25">
      <c r="A267" s="60" t="s">
        <v>258</v>
      </c>
      <c r="B267" s="57" t="s">
        <v>12</v>
      </c>
      <c r="C267" s="57"/>
      <c r="D267" s="57"/>
      <c r="E267" s="57">
        <v>26.54</v>
      </c>
      <c r="F267" s="56" t="e">
        <f t="shared" si="16"/>
        <v>#REF!</v>
      </c>
      <c r="G267" s="63">
        <v>20</v>
      </c>
      <c r="H267" s="89" t="e">
        <f>#REF!*G267/100+#REF!</f>
        <v>#REF!</v>
      </c>
      <c r="I267" s="90">
        <v>60</v>
      </c>
      <c r="J267" s="90" t="e">
        <f t="shared" si="14"/>
        <v>#REF!</v>
      </c>
      <c r="K267" s="90" t="e">
        <f t="shared" si="17"/>
        <v>#REF!</v>
      </c>
      <c r="L267" s="67" t="e">
        <f>#REF!-#REF!/100*5</f>
        <v>#REF!</v>
      </c>
      <c r="M267" s="5" t="e">
        <f t="shared" si="15"/>
        <v>#REF!</v>
      </c>
    </row>
    <row r="268" spans="1:13" ht="13.5" customHeight="1" x14ac:dyDescent="0.25">
      <c r="A268" s="60" t="s">
        <v>259</v>
      </c>
      <c r="B268" s="57" t="s">
        <v>15</v>
      </c>
      <c r="C268" s="57"/>
      <c r="D268" s="57"/>
      <c r="E268" s="58">
        <v>265.61</v>
      </c>
      <c r="F268" s="56" t="e">
        <f t="shared" si="16"/>
        <v>#REF!</v>
      </c>
      <c r="G268" s="63">
        <v>20</v>
      </c>
      <c r="H268" s="89">
        <v>12.048048</v>
      </c>
      <c r="I268" s="90">
        <v>60</v>
      </c>
      <c r="J268" s="90">
        <v>19.2768768</v>
      </c>
      <c r="K268" s="90">
        <v>20</v>
      </c>
      <c r="L268" s="67" t="e">
        <f>#REF!-#REF!/100*5</f>
        <v>#REF!</v>
      </c>
      <c r="M268" s="5">
        <f t="shared" ref="M268:M274" si="18">H268-H268/100*5</f>
        <v>11.445645599999999</v>
      </c>
    </row>
    <row r="269" spans="1:13" ht="14.25" customHeight="1" x14ac:dyDescent="0.25">
      <c r="A269" s="60" t="s">
        <v>308</v>
      </c>
      <c r="B269" s="57" t="s">
        <v>15</v>
      </c>
      <c r="C269" s="57"/>
      <c r="D269" s="57"/>
      <c r="E269" s="56">
        <v>236.51</v>
      </c>
      <c r="F269" s="56" t="e">
        <f>F268</f>
        <v>#REF!</v>
      </c>
      <c r="G269" s="63">
        <v>20</v>
      </c>
      <c r="H269" s="89">
        <v>11.264831999999998</v>
      </c>
      <c r="I269" s="90">
        <v>60</v>
      </c>
      <c r="J269" s="90">
        <v>18.023731199999997</v>
      </c>
      <c r="K269" s="90">
        <v>19</v>
      </c>
      <c r="L269" s="67" t="e">
        <f>#REF!-#REF!/100*5</f>
        <v>#REF!</v>
      </c>
      <c r="M269" s="5">
        <f t="shared" si="18"/>
        <v>10.701590399999999</v>
      </c>
    </row>
    <row r="270" spans="1:13" hidden="1" x14ac:dyDescent="0.25">
      <c r="A270" s="60" t="s">
        <v>260</v>
      </c>
      <c r="B270" s="57" t="s">
        <v>15</v>
      </c>
      <c r="C270" s="57"/>
      <c r="D270" s="57"/>
      <c r="E270" s="57">
        <v>333.64</v>
      </c>
      <c r="F270" s="56" t="e">
        <f t="shared" si="16"/>
        <v>#REF!</v>
      </c>
      <c r="G270" s="55">
        <v>20</v>
      </c>
      <c r="H270" s="86" t="e">
        <f>#REF!*G270/100+#REF!</f>
        <v>#REF!</v>
      </c>
      <c r="I270" s="87">
        <v>60</v>
      </c>
      <c r="J270" s="87" t="e">
        <f t="shared" ref="J270:J274" si="19">H270*I270/100+H270</f>
        <v>#REF!</v>
      </c>
      <c r="K270" s="87" t="e">
        <f t="shared" si="17"/>
        <v>#REF!</v>
      </c>
      <c r="L270" s="67" t="e">
        <f>#REF!-#REF!/100*5</f>
        <v>#REF!</v>
      </c>
      <c r="M270" s="5" t="e">
        <f t="shared" si="18"/>
        <v>#REF!</v>
      </c>
    </row>
    <row r="271" spans="1:13" hidden="1" x14ac:dyDescent="0.25">
      <c r="A271" s="60" t="s">
        <v>175</v>
      </c>
      <c r="B271" s="57" t="s">
        <v>15</v>
      </c>
      <c r="C271" s="57"/>
      <c r="D271" s="57"/>
      <c r="E271" s="57">
        <v>486.03</v>
      </c>
      <c r="F271" s="56" t="e">
        <f t="shared" si="16"/>
        <v>#REF!</v>
      </c>
      <c r="G271" s="55">
        <v>20</v>
      </c>
      <c r="H271" s="86" t="e">
        <f>#REF!*G271/100+#REF!</f>
        <v>#REF!</v>
      </c>
      <c r="I271" s="87">
        <v>60</v>
      </c>
      <c r="J271" s="87" t="e">
        <f t="shared" si="19"/>
        <v>#REF!</v>
      </c>
      <c r="K271" s="87" t="e">
        <f t="shared" si="17"/>
        <v>#REF!</v>
      </c>
      <c r="L271" s="67" t="e">
        <f>#REF!-#REF!/100*5</f>
        <v>#REF!</v>
      </c>
      <c r="M271" s="5" t="e">
        <f t="shared" si="18"/>
        <v>#REF!</v>
      </c>
    </row>
    <row r="272" spans="1:13" hidden="1" x14ac:dyDescent="0.25">
      <c r="A272" s="60" t="s">
        <v>261</v>
      </c>
      <c r="B272" s="57" t="s">
        <v>12</v>
      </c>
      <c r="C272" s="57"/>
      <c r="D272" s="57"/>
      <c r="E272" s="57">
        <v>187.9</v>
      </c>
      <c r="F272" s="56" t="e">
        <f t="shared" si="16"/>
        <v>#REF!</v>
      </c>
      <c r="G272" s="55">
        <v>20</v>
      </c>
      <c r="H272" s="86" t="e">
        <f>#REF!*G272/100+#REF!</f>
        <v>#REF!</v>
      </c>
      <c r="I272" s="87">
        <v>60</v>
      </c>
      <c r="J272" s="87" t="e">
        <f t="shared" si="19"/>
        <v>#REF!</v>
      </c>
      <c r="K272" s="87" t="e">
        <f t="shared" si="17"/>
        <v>#REF!</v>
      </c>
      <c r="L272" s="67" t="e">
        <f>#REF!-#REF!/100*5</f>
        <v>#REF!</v>
      </c>
      <c r="M272" s="5" t="e">
        <f t="shared" si="18"/>
        <v>#REF!</v>
      </c>
    </row>
    <row r="273" spans="1:13" hidden="1" x14ac:dyDescent="0.25">
      <c r="A273" s="60" t="s">
        <v>262</v>
      </c>
      <c r="B273" s="57" t="s">
        <v>12</v>
      </c>
      <c r="C273" s="57"/>
      <c r="D273" s="57"/>
      <c r="E273" s="57">
        <v>193.54</v>
      </c>
      <c r="F273" s="56" t="e">
        <f t="shared" si="16"/>
        <v>#REF!</v>
      </c>
      <c r="G273" s="55">
        <v>20</v>
      </c>
      <c r="H273" s="86" t="e">
        <f>#REF!*G273/100+#REF!</f>
        <v>#REF!</v>
      </c>
      <c r="I273" s="87">
        <v>60</v>
      </c>
      <c r="J273" s="87" t="e">
        <f t="shared" si="19"/>
        <v>#REF!</v>
      </c>
      <c r="K273" s="87" t="e">
        <f t="shared" si="17"/>
        <v>#REF!</v>
      </c>
      <c r="L273" s="67" t="e">
        <f>#REF!-#REF!/100*5</f>
        <v>#REF!</v>
      </c>
      <c r="M273" s="5" t="e">
        <f t="shared" si="18"/>
        <v>#REF!</v>
      </c>
    </row>
    <row r="274" spans="1:13" hidden="1" x14ac:dyDescent="0.25">
      <c r="A274" s="60" t="s">
        <v>263</v>
      </c>
      <c r="B274" s="57" t="s">
        <v>12</v>
      </c>
      <c r="C274" s="57"/>
      <c r="D274" s="57"/>
      <c r="E274" s="57">
        <v>157.22</v>
      </c>
      <c r="F274" s="56" t="e">
        <f t="shared" si="16"/>
        <v>#REF!</v>
      </c>
      <c r="G274" s="55">
        <v>20</v>
      </c>
      <c r="H274" s="86" t="e">
        <f>#REF!*G274/100+#REF!</f>
        <v>#REF!</v>
      </c>
      <c r="I274" s="87">
        <v>60</v>
      </c>
      <c r="J274" s="87" t="e">
        <f t="shared" si="19"/>
        <v>#REF!</v>
      </c>
      <c r="K274" s="87" t="e">
        <f t="shared" si="17"/>
        <v>#REF!</v>
      </c>
      <c r="L274" s="67" t="e">
        <f>#REF!-#REF!/100*5</f>
        <v>#REF!</v>
      </c>
      <c r="M274" s="5" t="e">
        <f t="shared" si="18"/>
        <v>#REF!</v>
      </c>
    </row>
    <row r="275" spans="1:13" ht="13.5" customHeight="1" x14ac:dyDescent="0.25">
      <c r="A275" s="60" t="s">
        <v>365</v>
      </c>
      <c r="B275" s="57" t="s">
        <v>15</v>
      </c>
      <c r="C275" s="57"/>
      <c r="D275" s="57"/>
      <c r="E275" s="57"/>
      <c r="F275" s="56"/>
      <c r="G275" s="55"/>
      <c r="H275" s="86">
        <v>99</v>
      </c>
      <c r="I275" s="87"/>
      <c r="J275" s="87"/>
      <c r="K275" s="87">
        <v>110</v>
      </c>
      <c r="L275" s="7"/>
      <c r="M275" s="7"/>
    </row>
    <row r="276" spans="1:13" x14ac:dyDescent="0.25">
      <c r="A276" s="60" t="s">
        <v>364</v>
      </c>
      <c r="B276" s="57" t="s">
        <v>15</v>
      </c>
      <c r="C276" s="57"/>
      <c r="D276" s="57"/>
      <c r="E276" s="57"/>
      <c r="F276" s="56"/>
      <c r="G276" s="55"/>
      <c r="H276" s="86">
        <v>45</v>
      </c>
      <c r="I276" s="87"/>
      <c r="J276" s="87"/>
      <c r="K276" s="87">
        <v>55</v>
      </c>
      <c r="L276" s="7"/>
      <c r="M276" s="7"/>
    </row>
    <row r="277" spans="1:13" ht="16.5" customHeight="1" x14ac:dyDescent="0.25">
      <c r="A277" s="101" t="s">
        <v>379</v>
      </c>
      <c r="B277" s="102"/>
      <c r="C277" s="102"/>
      <c r="D277" s="102"/>
      <c r="E277" s="102"/>
      <c r="F277" s="102"/>
      <c r="G277" s="102"/>
      <c r="H277" s="102"/>
      <c r="I277" s="102"/>
      <c r="J277" s="102"/>
      <c r="K277" s="103"/>
      <c r="L277" s="7"/>
      <c r="M277" s="7"/>
    </row>
    <row r="278" spans="1:13" ht="16.5" customHeight="1" x14ac:dyDescent="0.25">
      <c r="A278" s="104"/>
      <c r="B278" s="105"/>
      <c r="C278" s="105"/>
      <c r="D278" s="105"/>
      <c r="E278" s="105"/>
      <c r="F278" s="105"/>
      <c r="G278" s="105"/>
      <c r="H278" s="105"/>
      <c r="I278" s="105"/>
      <c r="J278" s="105"/>
      <c r="K278" s="106"/>
      <c r="L278" s="7"/>
      <c r="M278" s="7"/>
    </row>
    <row r="279" spans="1:13" ht="16.5" customHeight="1" x14ac:dyDescent="0.25">
      <c r="A279" s="60" t="s">
        <v>397</v>
      </c>
      <c r="B279" s="57" t="s">
        <v>15</v>
      </c>
      <c r="C279" s="57"/>
      <c r="D279" s="57"/>
      <c r="E279" s="56"/>
      <c r="F279" s="56"/>
      <c r="G279" s="55"/>
      <c r="H279" s="88">
        <v>185</v>
      </c>
      <c r="I279" s="87"/>
      <c r="J279" s="87"/>
      <c r="K279" s="87">
        <v>200</v>
      </c>
      <c r="L279" s="7"/>
      <c r="M279" s="7"/>
    </row>
    <row r="280" spans="1:13" ht="16.5" customHeight="1" x14ac:dyDescent="0.25">
      <c r="A280" s="60" t="s">
        <v>398</v>
      </c>
      <c r="B280" s="57" t="s">
        <v>15</v>
      </c>
      <c r="C280" s="57"/>
      <c r="D280" s="57"/>
      <c r="E280" s="56"/>
      <c r="F280" s="56"/>
      <c r="G280" s="55"/>
      <c r="H280" s="88">
        <v>192</v>
      </c>
      <c r="I280" s="87"/>
      <c r="J280" s="87"/>
      <c r="K280" s="87">
        <v>210</v>
      </c>
      <c r="L280" s="7"/>
      <c r="M280" s="7"/>
    </row>
    <row r="281" spans="1:13" ht="16.5" customHeight="1" x14ac:dyDescent="0.25">
      <c r="A281" s="60" t="s">
        <v>399</v>
      </c>
      <c r="B281" s="57" t="s">
        <v>15</v>
      </c>
      <c r="C281" s="57"/>
      <c r="D281" s="57"/>
      <c r="E281" s="56"/>
      <c r="F281" s="56"/>
      <c r="G281" s="55"/>
      <c r="H281" s="88">
        <v>198</v>
      </c>
      <c r="I281" s="87"/>
      <c r="J281" s="87"/>
      <c r="K281" s="87">
        <v>215</v>
      </c>
      <c r="L281" s="7"/>
      <c r="M281" s="7"/>
    </row>
    <row r="282" spans="1:13" ht="16.5" customHeight="1" x14ac:dyDescent="0.25">
      <c r="A282" s="60" t="s">
        <v>400</v>
      </c>
      <c r="B282" s="57" t="s">
        <v>15</v>
      </c>
      <c r="C282" s="57"/>
      <c r="D282" s="57"/>
      <c r="E282" s="56"/>
      <c r="F282" s="56"/>
      <c r="G282" s="55"/>
      <c r="H282" s="88">
        <v>202</v>
      </c>
      <c r="I282" s="87"/>
      <c r="J282" s="87"/>
      <c r="K282" s="87">
        <v>220</v>
      </c>
      <c r="L282" s="7"/>
      <c r="M282" s="7"/>
    </row>
    <row r="283" spans="1:13" ht="16.5" customHeight="1" x14ac:dyDescent="0.25">
      <c r="A283" s="60" t="s">
        <v>401</v>
      </c>
      <c r="B283" s="57" t="s">
        <v>15</v>
      </c>
      <c r="C283" s="57"/>
      <c r="D283" s="57"/>
      <c r="E283" s="56"/>
      <c r="F283" s="56"/>
      <c r="G283" s="55"/>
      <c r="H283" s="88">
        <v>262</v>
      </c>
      <c r="I283" s="87"/>
      <c r="J283" s="87"/>
      <c r="K283" s="87">
        <v>285</v>
      </c>
      <c r="L283" s="7"/>
      <c r="M283" s="7"/>
    </row>
    <row r="284" spans="1:13" ht="16.5" customHeight="1" x14ac:dyDescent="0.25">
      <c r="A284" s="60" t="s">
        <v>402</v>
      </c>
      <c r="B284" s="57" t="s">
        <v>15</v>
      </c>
      <c r="C284" s="57"/>
      <c r="D284" s="57"/>
      <c r="E284" s="56"/>
      <c r="F284" s="56"/>
      <c r="G284" s="55"/>
      <c r="H284" s="88">
        <v>220</v>
      </c>
      <c r="I284" s="87"/>
      <c r="J284" s="87"/>
      <c r="K284" s="87">
        <v>240</v>
      </c>
      <c r="L284" s="7"/>
      <c r="M284" s="7"/>
    </row>
    <row r="285" spans="1:13" ht="16.5" customHeight="1" x14ac:dyDescent="0.25">
      <c r="A285" s="60" t="s">
        <v>403</v>
      </c>
      <c r="B285" s="57" t="s">
        <v>15</v>
      </c>
      <c r="C285" s="57"/>
      <c r="D285" s="57"/>
      <c r="E285" s="56"/>
      <c r="F285" s="56"/>
      <c r="G285" s="55"/>
      <c r="H285" s="88">
        <v>230</v>
      </c>
      <c r="I285" s="87"/>
      <c r="J285" s="87"/>
      <c r="K285" s="87">
        <v>250</v>
      </c>
      <c r="L285" s="7"/>
      <c r="M285" s="7"/>
    </row>
    <row r="286" spans="1:13" ht="16.5" customHeight="1" x14ac:dyDescent="0.25">
      <c r="A286" s="60" t="s">
        <v>404</v>
      </c>
      <c r="B286" s="57" t="s">
        <v>15</v>
      </c>
      <c r="C286" s="57"/>
      <c r="D286" s="57"/>
      <c r="E286" s="56"/>
      <c r="F286" s="56"/>
      <c r="G286" s="55"/>
      <c r="H286" s="88">
        <v>235</v>
      </c>
      <c r="I286" s="87"/>
      <c r="J286" s="87"/>
      <c r="K286" s="87">
        <v>255</v>
      </c>
      <c r="L286" s="7"/>
      <c r="M286" s="7"/>
    </row>
    <row r="287" spans="1:13" ht="16.5" customHeight="1" x14ac:dyDescent="0.25">
      <c r="A287" s="60" t="s">
        <v>405</v>
      </c>
      <c r="B287" s="57" t="s">
        <v>15</v>
      </c>
      <c r="C287" s="57"/>
      <c r="D287" s="57"/>
      <c r="E287" s="56"/>
      <c r="F287" s="56"/>
      <c r="G287" s="55"/>
      <c r="H287" s="88">
        <v>240</v>
      </c>
      <c r="I287" s="87"/>
      <c r="J287" s="87"/>
      <c r="K287" s="87">
        <v>260</v>
      </c>
      <c r="L287" s="7"/>
      <c r="M287" s="7"/>
    </row>
    <row r="288" spans="1:13" ht="16.5" customHeight="1" x14ac:dyDescent="0.25">
      <c r="A288" s="60" t="s">
        <v>406</v>
      </c>
      <c r="B288" s="57" t="s">
        <v>15</v>
      </c>
      <c r="C288" s="57"/>
      <c r="D288" s="57"/>
      <c r="E288" s="56"/>
      <c r="F288" s="56"/>
      <c r="G288" s="55"/>
      <c r="H288" s="88">
        <v>324</v>
      </c>
      <c r="I288" s="87"/>
      <c r="J288" s="87"/>
      <c r="K288" s="87">
        <v>351</v>
      </c>
      <c r="L288" s="7"/>
      <c r="M288" s="7"/>
    </row>
    <row r="289" spans="1:13" ht="16.5" customHeight="1" x14ac:dyDescent="0.25">
      <c r="A289" s="60" t="s">
        <v>407</v>
      </c>
      <c r="B289" s="57" t="s">
        <v>15</v>
      </c>
      <c r="C289" s="57"/>
      <c r="D289" s="57"/>
      <c r="E289" s="56"/>
      <c r="F289" s="56"/>
      <c r="G289" s="55"/>
      <c r="H289" s="88">
        <v>331</v>
      </c>
      <c r="I289" s="87"/>
      <c r="J289" s="87"/>
      <c r="K289" s="87">
        <v>360</v>
      </c>
      <c r="L289" s="7"/>
      <c r="M289" s="7"/>
    </row>
    <row r="290" spans="1:13" x14ac:dyDescent="0.25">
      <c r="A290" s="95" t="s">
        <v>380</v>
      </c>
      <c r="B290" s="96"/>
      <c r="C290" s="96"/>
      <c r="D290" s="96"/>
      <c r="E290" s="96"/>
      <c r="F290" s="96"/>
      <c r="G290" s="96"/>
      <c r="H290" s="96"/>
      <c r="I290" s="96"/>
      <c r="J290" s="96"/>
      <c r="K290" s="97"/>
    </row>
    <row r="291" spans="1:13" ht="16.5" customHeight="1" x14ac:dyDescent="0.25">
      <c r="A291" s="98"/>
      <c r="B291" s="99"/>
      <c r="C291" s="99"/>
      <c r="D291" s="99"/>
      <c r="E291" s="99"/>
      <c r="F291" s="99"/>
      <c r="G291" s="99"/>
      <c r="H291" s="99"/>
      <c r="I291" s="99"/>
      <c r="J291" s="99"/>
      <c r="K291" s="100"/>
      <c r="L291" s="7"/>
      <c r="M291" s="7"/>
    </row>
    <row r="292" spans="1:13" ht="16.5" customHeight="1" x14ac:dyDescent="0.25">
      <c r="A292" s="60" t="s">
        <v>382</v>
      </c>
      <c r="B292" s="57" t="s">
        <v>15</v>
      </c>
      <c r="C292" s="57"/>
      <c r="D292" s="57"/>
      <c r="E292" s="56"/>
      <c r="F292" s="56"/>
      <c r="G292" s="55"/>
      <c r="H292" s="88">
        <v>298</v>
      </c>
      <c r="I292" s="87"/>
      <c r="J292" s="87"/>
      <c r="K292" s="87">
        <v>325</v>
      </c>
      <c r="L292" s="7"/>
      <c r="M292" s="7"/>
    </row>
    <row r="293" spans="1:13" ht="15.75" customHeight="1" x14ac:dyDescent="0.25">
      <c r="A293" s="107" t="s">
        <v>383</v>
      </c>
      <c r="B293" s="108" t="s">
        <v>15</v>
      </c>
      <c r="C293" s="57"/>
      <c r="D293" s="57"/>
      <c r="E293" s="56"/>
      <c r="F293" s="56"/>
      <c r="G293" s="55"/>
      <c r="H293" s="178">
        <v>382</v>
      </c>
      <c r="I293" s="87"/>
      <c r="J293" s="87"/>
      <c r="K293" s="179">
        <v>415</v>
      </c>
      <c r="L293" s="7"/>
      <c r="M293" s="7"/>
    </row>
    <row r="294" spans="1:13" ht="12" hidden="1" customHeight="1" x14ac:dyDescent="0.25">
      <c r="A294" s="107"/>
      <c r="B294" s="108"/>
      <c r="C294" s="57"/>
      <c r="D294" s="57"/>
      <c r="E294" s="56"/>
      <c r="F294" s="56"/>
      <c r="G294" s="55"/>
      <c r="H294" s="178"/>
      <c r="I294" s="87"/>
      <c r="J294" s="87"/>
      <c r="K294" s="179"/>
      <c r="L294" s="7"/>
      <c r="M294" s="7"/>
    </row>
    <row r="295" spans="1:13" ht="31.5" hidden="1" customHeight="1" x14ac:dyDescent="0.25">
      <c r="A295" s="84"/>
      <c r="B295" s="85"/>
      <c r="C295" s="64"/>
      <c r="D295" s="64"/>
      <c r="E295" s="64"/>
      <c r="F295" s="64"/>
      <c r="G295" s="64"/>
      <c r="H295" s="91"/>
      <c r="I295" s="92"/>
      <c r="J295" s="92"/>
      <c r="K295" s="90"/>
    </row>
    <row r="296" spans="1:13" x14ac:dyDescent="0.25">
      <c r="A296" s="60" t="s">
        <v>384</v>
      </c>
      <c r="B296" s="57" t="s">
        <v>15</v>
      </c>
      <c r="C296" s="64"/>
      <c r="D296" s="64"/>
      <c r="E296" s="64"/>
      <c r="F296" s="64"/>
      <c r="G296" s="64"/>
      <c r="H296" s="91">
        <v>331</v>
      </c>
      <c r="I296" s="92"/>
      <c r="J296" s="92"/>
      <c r="K296" s="90">
        <v>360</v>
      </c>
    </row>
    <row r="297" spans="1:13" ht="15.75" customHeight="1" x14ac:dyDescent="0.25">
      <c r="A297" s="60" t="s">
        <v>385</v>
      </c>
      <c r="B297" s="57" t="s">
        <v>15</v>
      </c>
      <c r="C297" s="64"/>
      <c r="D297" s="64"/>
      <c r="E297" s="64"/>
      <c r="F297" s="64"/>
      <c r="G297" s="64"/>
      <c r="H297" s="91">
        <v>444</v>
      </c>
      <c r="I297" s="92"/>
      <c r="J297" s="92"/>
      <c r="K297" s="90">
        <v>481</v>
      </c>
    </row>
    <row r="298" spans="1:13" x14ac:dyDescent="0.25">
      <c r="A298" s="60" t="s">
        <v>408</v>
      </c>
      <c r="B298" s="57" t="s">
        <v>15</v>
      </c>
      <c r="C298" s="64"/>
      <c r="D298" s="64"/>
      <c r="E298" s="64"/>
      <c r="F298" s="64"/>
      <c r="G298" s="64"/>
      <c r="H298" s="91">
        <v>523</v>
      </c>
      <c r="I298" s="92"/>
      <c r="J298" s="92"/>
      <c r="K298" s="90">
        <v>570</v>
      </c>
    </row>
    <row r="299" spans="1:13" x14ac:dyDescent="0.25">
      <c r="A299" s="60" t="s">
        <v>386</v>
      </c>
      <c r="B299" s="57" t="s">
        <v>15</v>
      </c>
      <c r="C299" s="64"/>
      <c r="D299" s="64"/>
      <c r="E299" s="64"/>
      <c r="F299" s="64"/>
      <c r="G299" s="64"/>
      <c r="H299" s="91">
        <v>396</v>
      </c>
      <c r="I299" s="92"/>
      <c r="J299" s="92"/>
      <c r="K299" s="90">
        <v>430</v>
      </c>
    </row>
    <row r="300" spans="1:13" ht="16.5" customHeight="1" x14ac:dyDescent="0.25">
      <c r="A300" s="60" t="s">
        <v>387</v>
      </c>
      <c r="B300" s="57" t="s">
        <v>15</v>
      </c>
      <c r="C300" s="64"/>
      <c r="D300" s="64"/>
      <c r="E300" s="64"/>
      <c r="F300" s="64"/>
      <c r="G300" s="64"/>
      <c r="H300" s="91">
        <v>530</v>
      </c>
      <c r="I300" s="92"/>
      <c r="J300" s="92"/>
      <c r="K300" s="90">
        <v>575</v>
      </c>
    </row>
    <row r="301" spans="1:13" x14ac:dyDescent="0.25">
      <c r="A301" s="60" t="s">
        <v>388</v>
      </c>
      <c r="B301" s="57" t="s">
        <v>15</v>
      </c>
      <c r="C301" s="64"/>
      <c r="D301" s="64"/>
      <c r="E301" s="64"/>
      <c r="F301" s="64"/>
      <c r="G301" s="64"/>
      <c r="H301" s="91">
        <v>602</v>
      </c>
      <c r="I301" s="92"/>
      <c r="J301" s="92"/>
      <c r="K301" s="90">
        <v>655</v>
      </c>
    </row>
    <row r="302" spans="1:13" x14ac:dyDescent="0.25">
      <c r="A302" s="60" t="s">
        <v>389</v>
      </c>
      <c r="B302" s="57" t="s">
        <v>15</v>
      </c>
      <c r="C302" s="64"/>
      <c r="D302" s="64"/>
      <c r="E302" s="64"/>
      <c r="F302" s="64"/>
      <c r="G302" s="64"/>
      <c r="H302" s="91">
        <v>408</v>
      </c>
      <c r="I302" s="92"/>
      <c r="J302" s="92"/>
      <c r="K302" s="90">
        <v>445</v>
      </c>
    </row>
    <row r="303" spans="1:13" ht="15.75" customHeight="1" x14ac:dyDescent="0.25">
      <c r="A303" s="60" t="s">
        <v>390</v>
      </c>
      <c r="B303" s="57" t="s">
        <v>15</v>
      </c>
      <c r="C303" s="64"/>
      <c r="D303" s="64"/>
      <c r="E303" s="64"/>
      <c r="F303" s="64"/>
      <c r="G303" s="64"/>
      <c r="H303" s="91">
        <v>552</v>
      </c>
      <c r="I303" s="92"/>
      <c r="J303" s="92"/>
      <c r="K303" s="90">
        <v>600</v>
      </c>
    </row>
    <row r="304" spans="1:13" x14ac:dyDescent="0.25">
      <c r="A304" s="60" t="s">
        <v>391</v>
      </c>
      <c r="B304" s="57" t="s">
        <v>15</v>
      </c>
      <c r="C304" s="64"/>
      <c r="D304" s="64"/>
      <c r="E304" s="64"/>
      <c r="F304" s="64"/>
      <c r="G304" s="64"/>
      <c r="H304" s="91">
        <v>635</v>
      </c>
      <c r="I304" s="92"/>
      <c r="J304" s="92"/>
      <c r="K304" s="90">
        <v>690</v>
      </c>
    </row>
    <row r="305" spans="1:11" x14ac:dyDescent="0.25">
      <c r="A305" s="60" t="s">
        <v>392</v>
      </c>
      <c r="B305" s="57" t="s">
        <v>15</v>
      </c>
      <c r="C305" s="64"/>
      <c r="D305" s="64"/>
      <c r="E305" s="64"/>
      <c r="F305" s="64"/>
      <c r="G305" s="64"/>
      <c r="H305" s="91">
        <v>420</v>
      </c>
      <c r="I305" s="92"/>
      <c r="J305" s="92"/>
      <c r="K305" s="90">
        <v>455</v>
      </c>
    </row>
    <row r="306" spans="1:11" ht="15" customHeight="1" x14ac:dyDescent="0.25">
      <c r="A306" s="60" t="s">
        <v>393</v>
      </c>
      <c r="B306" s="57" t="s">
        <v>15</v>
      </c>
      <c r="C306" s="64"/>
      <c r="D306" s="64"/>
      <c r="E306" s="64"/>
      <c r="F306" s="64"/>
      <c r="G306" s="64"/>
      <c r="H306" s="91">
        <v>580</v>
      </c>
      <c r="I306" s="92"/>
      <c r="J306" s="92"/>
      <c r="K306" s="90">
        <v>630</v>
      </c>
    </row>
    <row r="307" spans="1:11" x14ac:dyDescent="0.25">
      <c r="A307" s="60" t="s">
        <v>394</v>
      </c>
      <c r="B307" s="57" t="s">
        <v>15</v>
      </c>
      <c r="C307" s="64"/>
      <c r="D307" s="64"/>
      <c r="E307" s="64"/>
      <c r="F307" s="64"/>
      <c r="G307" s="64"/>
      <c r="H307" s="91">
        <v>663</v>
      </c>
      <c r="I307" s="92"/>
      <c r="J307" s="92"/>
      <c r="K307" s="90">
        <v>720</v>
      </c>
    </row>
    <row r="308" spans="1:11" x14ac:dyDescent="0.25">
      <c r="A308" s="60" t="s">
        <v>395</v>
      </c>
      <c r="B308" s="57" t="s">
        <v>15</v>
      </c>
      <c r="C308" s="57"/>
      <c r="D308" s="57"/>
      <c r="E308" s="56"/>
      <c r="F308" s="56"/>
      <c r="G308" s="55"/>
      <c r="H308" s="88">
        <v>360</v>
      </c>
      <c r="I308" s="87"/>
      <c r="J308" s="87"/>
      <c r="K308" s="87">
        <v>445</v>
      </c>
    </row>
    <row r="309" spans="1:11" x14ac:dyDescent="0.25">
      <c r="A309" s="101" t="s">
        <v>381</v>
      </c>
      <c r="B309" s="102"/>
      <c r="C309" s="102"/>
      <c r="D309" s="102"/>
      <c r="E309" s="102"/>
      <c r="F309" s="102"/>
      <c r="G309" s="102"/>
      <c r="H309" s="102"/>
      <c r="I309" s="102"/>
      <c r="J309" s="102"/>
      <c r="K309" s="103"/>
    </row>
    <row r="310" spans="1:11" x14ac:dyDescent="0.25">
      <c r="A310" s="104"/>
      <c r="B310" s="105"/>
      <c r="C310" s="105"/>
      <c r="D310" s="105"/>
      <c r="E310" s="105"/>
      <c r="F310" s="105"/>
      <c r="G310" s="105"/>
      <c r="H310" s="105"/>
      <c r="I310" s="105"/>
      <c r="J310" s="105"/>
      <c r="K310" s="106"/>
    </row>
    <row r="311" spans="1:11" x14ac:dyDescent="0.25">
      <c r="A311" s="68" t="s">
        <v>396</v>
      </c>
      <c r="B311" s="57" t="s">
        <v>15</v>
      </c>
      <c r="C311" s="57"/>
      <c r="D311" s="57"/>
      <c r="E311" s="56"/>
      <c r="F311" s="56"/>
      <c r="G311" s="55"/>
      <c r="H311" s="88">
        <v>200</v>
      </c>
      <c r="I311" s="87"/>
      <c r="J311" s="87"/>
      <c r="K311" s="87">
        <v>230</v>
      </c>
    </row>
    <row r="312" spans="1:11" x14ac:dyDescent="0.25">
      <c r="A312" s="71" t="s">
        <v>409</v>
      </c>
      <c r="B312" s="56" t="s">
        <v>15</v>
      </c>
      <c r="C312" s="56"/>
      <c r="D312" s="56"/>
      <c r="E312" s="56"/>
      <c r="F312" s="56"/>
      <c r="G312" s="56"/>
      <c r="H312" s="87">
        <v>211</v>
      </c>
      <c r="I312" s="87"/>
      <c r="J312" s="87"/>
      <c r="K312" s="87">
        <v>230</v>
      </c>
    </row>
    <row r="313" spans="1:11" x14ac:dyDescent="0.25">
      <c r="A313" s="71" t="s">
        <v>410</v>
      </c>
      <c r="B313" s="56" t="s">
        <v>15</v>
      </c>
      <c r="C313" s="56"/>
      <c r="D313" s="56"/>
      <c r="E313" s="56"/>
      <c r="F313" s="56"/>
      <c r="G313" s="56"/>
      <c r="H313" s="87">
        <v>270</v>
      </c>
      <c r="I313" s="87"/>
      <c r="J313" s="87"/>
      <c r="K313" s="87">
        <v>295</v>
      </c>
    </row>
    <row r="314" spans="1:11" x14ac:dyDescent="0.25">
      <c r="A314" s="72" t="s">
        <v>411</v>
      </c>
      <c r="B314" s="56" t="s">
        <v>15</v>
      </c>
      <c r="C314" s="56"/>
      <c r="D314" s="56"/>
      <c r="E314" s="56"/>
      <c r="F314" s="56"/>
      <c r="G314" s="56"/>
      <c r="H314" s="87">
        <v>214</v>
      </c>
      <c r="I314" s="87"/>
      <c r="J314" s="87"/>
      <c r="K314" s="87">
        <v>235</v>
      </c>
    </row>
    <row r="315" spans="1:11" x14ac:dyDescent="0.25">
      <c r="A315" s="72" t="s">
        <v>412</v>
      </c>
      <c r="B315" s="56" t="s">
        <v>15</v>
      </c>
      <c r="C315" s="56"/>
      <c r="D315" s="56"/>
      <c r="E315" s="56"/>
      <c r="F315" s="56"/>
      <c r="G315" s="56"/>
      <c r="H315" s="87" t="s">
        <v>413</v>
      </c>
      <c r="I315" s="87"/>
      <c r="J315" s="87"/>
      <c r="K315" s="87" t="s">
        <v>456</v>
      </c>
    </row>
    <row r="316" spans="1:11" x14ac:dyDescent="0.25">
      <c r="A316" s="72" t="s">
        <v>414</v>
      </c>
      <c r="B316" s="56" t="s">
        <v>15</v>
      </c>
      <c r="C316" s="56"/>
      <c r="D316" s="56"/>
      <c r="E316" s="56"/>
      <c r="F316" s="56"/>
      <c r="G316" s="56"/>
      <c r="H316" s="87">
        <v>215</v>
      </c>
      <c r="I316" s="87"/>
      <c r="J316" s="87"/>
      <c r="K316" s="87">
        <v>235</v>
      </c>
    </row>
    <row r="317" spans="1:11" x14ac:dyDescent="0.25">
      <c r="A317" s="72" t="s">
        <v>415</v>
      </c>
      <c r="B317" s="56" t="s">
        <v>15</v>
      </c>
      <c r="C317" s="56"/>
      <c r="D317" s="56"/>
      <c r="E317" s="56"/>
      <c r="F317" s="56"/>
      <c r="G317" s="56"/>
      <c r="H317" s="87" t="s">
        <v>457</v>
      </c>
      <c r="I317" s="87"/>
      <c r="J317" s="87"/>
      <c r="K317" s="87" t="s">
        <v>458</v>
      </c>
    </row>
    <row r="318" spans="1:11" x14ac:dyDescent="0.25">
      <c r="A318" s="72" t="s">
        <v>416</v>
      </c>
      <c r="B318" s="56" t="s">
        <v>15</v>
      </c>
      <c r="C318" s="56"/>
      <c r="D318" s="56"/>
      <c r="E318" s="56"/>
      <c r="F318" s="56"/>
      <c r="G318" s="56"/>
      <c r="H318" s="87">
        <v>215</v>
      </c>
      <c r="I318" s="87"/>
      <c r="J318" s="87"/>
      <c r="K318" s="87">
        <v>235</v>
      </c>
    </row>
    <row r="319" spans="1:11" x14ac:dyDescent="0.25">
      <c r="A319" s="72" t="s">
        <v>417</v>
      </c>
      <c r="B319" s="56" t="s">
        <v>15</v>
      </c>
      <c r="C319" s="56"/>
      <c r="D319" s="56"/>
      <c r="E319" s="56"/>
      <c r="F319" s="56"/>
      <c r="G319" s="56"/>
      <c r="H319" s="87" t="s">
        <v>459</v>
      </c>
      <c r="I319" s="87"/>
      <c r="J319" s="87"/>
      <c r="K319" s="87" t="s">
        <v>460</v>
      </c>
    </row>
    <row r="320" spans="1:11" x14ac:dyDescent="0.25">
      <c r="A320" s="72" t="s">
        <v>418</v>
      </c>
      <c r="B320" s="56" t="s">
        <v>15</v>
      </c>
      <c r="C320" s="56"/>
      <c r="D320" s="56"/>
      <c r="E320" s="56"/>
      <c r="F320" s="56"/>
      <c r="G320" s="56"/>
      <c r="H320" s="87">
        <v>247</v>
      </c>
      <c r="I320" s="87"/>
      <c r="J320" s="87"/>
      <c r="K320" s="87">
        <v>270</v>
      </c>
    </row>
    <row r="321" spans="1:11" x14ac:dyDescent="0.25">
      <c r="A321" s="72" t="s">
        <v>419</v>
      </c>
      <c r="B321" s="56" t="s">
        <v>15</v>
      </c>
      <c r="C321" s="56"/>
      <c r="D321" s="56"/>
      <c r="E321" s="56"/>
      <c r="F321" s="56"/>
      <c r="G321" s="56"/>
      <c r="H321" s="87" t="s">
        <v>461</v>
      </c>
      <c r="I321" s="87"/>
      <c r="J321" s="87"/>
      <c r="K321" s="87" t="s">
        <v>462</v>
      </c>
    </row>
    <row r="322" spans="1:11" x14ac:dyDescent="0.25">
      <c r="A322" s="72" t="s">
        <v>420</v>
      </c>
      <c r="B322" s="56" t="s">
        <v>15</v>
      </c>
      <c r="C322" s="56"/>
      <c r="D322" s="56"/>
      <c r="E322" s="56"/>
      <c r="F322" s="56"/>
      <c r="G322" s="56"/>
      <c r="H322" s="87">
        <v>127</v>
      </c>
      <c r="I322" s="87"/>
      <c r="J322" s="87"/>
      <c r="K322" s="87">
        <v>140</v>
      </c>
    </row>
    <row r="323" spans="1:11" x14ac:dyDescent="0.25">
      <c r="A323" s="72" t="s">
        <v>421</v>
      </c>
      <c r="B323" s="56" t="s">
        <v>15</v>
      </c>
      <c r="C323" s="56"/>
      <c r="D323" s="56"/>
      <c r="E323" s="56"/>
      <c r="F323" s="56"/>
      <c r="G323" s="56"/>
      <c r="H323" s="87">
        <v>168</v>
      </c>
      <c r="I323" s="87"/>
      <c r="J323" s="87"/>
      <c r="K323" s="87">
        <v>182</v>
      </c>
    </row>
    <row r="324" spans="1:11" x14ac:dyDescent="0.25">
      <c r="A324" s="72" t="s">
        <v>422</v>
      </c>
      <c r="B324" s="56" t="s">
        <v>15</v>
      </c>
      <c r="C324" s="56"/>
      <c r="D324" s="56"/>
      <c r="E324" s="56"/>
      <c r="F324" s="56"/>
      <c r="G324" s="56"/>
      <c r="H324" s="87">
        <v>170</v>
      </c>
      <c r="I324" s="87"/>
      <c r="J324" s="87"/>
      <c r="K324" s="87">
        <v>185</v>
      </c>
    </row>
    <row r="325" spans="1:11" x14ac:dyDescent="0.25">
      <c r="A325" s="72" t="s">
        <v>423</v>
      </c>
      <c r="B325" s="56" t="s">
        <v>15</v>
      </c>
      <c r="C325" s="56"/>
      <c r="D325" s="56"/>
      <c r="E325" s="56"/>
      <c r="F325" s="56"/>
      <c r="G325" s="56"/>
      <c r="H325" s="87" t="s">
        <v>463</v>
      </c>
      <c r="I325" s="87"/>
      <c r="J325" s="87"/>
      <c r="K325" s="87" t="s">
        <v>464</v>
      </c>
    </row>
    <row r="326" spans="1:11" x14ac:dyDescent="0.25">
      <c r="A326" s="72" t="s">
        <v>424</v>
      </c>
      <c r="B326" s="56" t="s">
        <v>15</v>
      </c>
      <c r="C326" s="56"/>
      <c r="D326" s="56"/>
      <c r="E326" s="56"/>
      <c r="F326" s="56"/>
      <c r="G326" s="56"/>
      <c r="H326" s="87">
        <v>132</v>
      </c>
      <c r="I326" s="87"/>
      <c r="J326" s="87"/>
      <c r="K326" s="87">
        <v>145</v>
      </c>
    </row>
    <row r="327" spans="1:11" x14ac:dyDescent="0.25">
      <c r="A327" s="72" t="s">
        <v>425</v>
      </c>
      <c r="B327" s="56" t="s">
        <v>15</v>
      </c>
      <c r="C327" s="56"/>
      <c r="D327" s="56"/>
      <c r="E327" s="56"/>
      <c r="F327" s="56"/>
      <c r="G327" s="56"/>
      <c r="H327" s="87">
        <v>180</v>
      </c>
      <c r="I327" s="87"/>
      <c r="J327" s="87"/>
      <c r="K327" s="87">
        <v>195</v>
      </c>
    </row>
    <row r="328" spans="1:11" x14ac:dyDescent="0.25">
      <c r="A328" s="72" t="s">
        <v>426</v>
      </c>
      <c r="B328" s="56" t="s">
        <v>15</v>
      </c>
      <c r="C328" s="56"/>
      <c r="D328" s="56"/>
      <c r="E328" s="56"/>
      <c r="F328" s="56"/>
      <c r="G328" s="56"/>
      <c r="H328" s="87">
        <v>135</v>
      </c>
      <c r="I328" s="87"/>
      <c r="J328" s="87"/>
      <c r="K328" s="87">
        <v>145</v>
      </c>
    </row>
    <row r="329" spans="1:11" x14ac:dyDescent="0.25">
      <c r="A329" s="72" t="s">
        <v>427</v>
      </c>
      <c r="B329" s="56" t="s">
        <v>15</v>
      </c>
      <c r="C329" s="56"/>
      <c r="D329" s="56"/>
      <c r="E329" s="56"/>
      <c r="F329" s="56"/>
      <c r="G329" s="56"/>
      <c r="H329" s="87">
        <v>190</v>
      </c>
      <c r="I329" s="87"/>
      <c r="J329" s="87"/>
      <c r="K329" s="87">
        <v>205</v>
      </c>
    </row>
    <row r="330" spans="1:11" x14ac:dyDescent="0.25">
      <c r="A330" s="72" t="s">
        <v>428</v>
      </c>
      <c r="B330" s="56" t="s">
        <v>15</v>
      </c>
      <c r="C330" s="56"/>
      <c r="D330" s="56"/>
      <c r="E330" s="56"/>
      <c r="F330" s="56"/>
      <c r="G330" s="56"/>
      <c r="H330" s="87" t="s">
        <v>465</v>
      </c>
      <c r="I330" s="87"/>
      <c r="J330" s="87"/>
      <c r="K330" s="87" t="s">
        <v>466</v>
      </c>
    </row>
    <row r="331" spans="1:11" x14ac:dyDescent="0.25">
      <c r="A331" s="72" t="s">
        <v>429</v>
      </c>
      <c r="B331" s="56" t="s">
        <v>15</v>
      </c>
      <c r="C331" s="56"/>
      <c r="D331" s="56"/>
      <c r="E331" s="56"/>
      <c r="F331" s="56"/>
      <c r="G331" s="56"/>
      <c r="H331" s="87" t="s">
        <v>467</v>
      </c>
      <c r="I331" s="87"/>
      <c r="J331" s="87"/>
      <c r="K331" s="87" t="s">
        <v>468</v>
      </c>
    </row>
    <row r="332" spans="1:11" x14ac:dyDescent="0.25">
      <c r="A332" s="73" t="s">
        <v>430</v>
      </c>
      <c r="B332" s="56" t="s">
        <v>15</v>
      </c>
      <c r="C332" s="56"/>
      <c r="D332" s="56"/>
      <c r="E332" s="56"/>
      <c r="F332" s="56"/>
      <c r="G332" s="56"/>
      <c r="H332" s="87" t="s">
        <v>469</v>
      </c>
      <c r="I332" s="87"/>
      <c r="J332" s="87"/>
      <c r="K332" s="87" t="s">
        <v>470</v>
      </c>
    </row>
    <row r="333" spans="1:11" x14ac:dyDescent="0.25">
      <c r="A333" s="73" t="s">
        <v>431</v>
      </c>
      <c r="B333" s="56" t="s">
        <v>15</v>
      </c>
      <c r="C333" s="56"/>
      <c r="D333" s="56"/>
      <c r="E333" s="56"/>
      <c r="F333" s="56"/>
      <c r="G333" s="56"/>
      <c r="H333" s="87" t="s">
        <v>471</v>
      </c>
      <c r="I333" s="87"/>
      <c r="J333" s="87"/>
      <c r="K333" s="87" t="s">
        <v>472</v>
      </c>
    </row>
    <row r="334" spans="1:11" x14ac:dyDescent="0.25">
      <c r="A334" s="73" t="s">
        <v>432</v>
      </c>
      <c r="B334" s="56" t="s">
        <v>15</v>
      </c>
      <c r="C334" s="56"/>
      <c r="D334" s="56"/>
      <c r="E334" s="56"/>
      <c r="F334" s="56"/>
      <c r="G334" s="56"/>
      <c r="H334" s="87" t="s">
        <v>473</v>
      </c>
      <c r="I334" s="87"/>
      <c r="J334" s="87"/>
      <c r="K334" s="87" t="s">
        <v>474</v>
      </c>
    </row>
    <row r="335" spans="1:11" x14ac:dyDescent="0.25">
      <c r="A335" s="73" t="s">
        <v>433</v>
      </c>
      <c r="B335" s="56" t="s">
        <v>15</v>
      </c>
      <c r="C335" s="56"/>
      <c r="D335" s="56"/>
      <c r="E335" s="56"/>
      <c r="F335" s="56"/>
      <c r="G335" s="56"/>
      <c r="H335" s="87" t="s">
        <v>475</v>
      </c>
      <c r="I335" s="87"/>
      <c r="J335" s="87"/>
      <c r="K335" s="87" t="s">
        <v>476</v>
      </c>
    </row>
    <row r="336" spans="1:11" x14ac:dyDescent="0.25">
      <c r="A336" s="73" t="s">
        <v>434</v>
      </c>
      <c r="B336" s="56" t="s">
        <v>15</v>
      </c>
      <c r="C336" s="56"/>
      <c r="D336" s="56"/>
      <c r="E336" s="56"/>
      <c r="F336" s="56"/>
      <c r="G336" s="56"/>
      <c r="H336" s="87" t="s">
        <v>477</v>
      </c>
      <c r="I336" s="87"/>
      <c r="J336" s="87"/>
      <c r="K336" s="87" t="s">
        <v>478</v>
      </c>
    </row>
    <row r="337" spans="1:11" x14ac:dyDescent="0.25">
      <c r="A337" s="73" t="s">
        <v>435</v>
      </c>
      <c r="B337" s="56" t="s">
        <v>15</v>
      </c>
      <c r="C337" s="56"/>
      <c r="D337" s="56"/>
      <c r="E337" s="56"/>
      <c r="F337" s="56"/>
      <c r="G337" s="56"/>
      <c r="H337" s="87" t="s">
        <v>479</v>
      </c>
      <c r="I337" s="87"/>
      <c r="J337" s="87"/>
      <c r="K337" s="87" t="s">
        <v>480</v>
      </c>
    </row>
    <row r="338" spans="1:11" x14ac:dyDescent="0.25">
      <c r="A338" s="73" t="s">
        <v>436</v>
      </c>
      <c r="B338" s="56" t="s">
        <v>15</v>
      </c>
      <c r="C338" s="56"/>
      <c r="D338" s="56"/>
      <c r="E338" s="56"/>
      <c r="F338" s="56"/>
      <c r="G338" s="56"/>
      <c r="H338" s="87" t="s">
        <v>437</v>
      </c>
      <c r="I338" s="87"/>
      <c r="J338" s="87"/>
      <c r="K338" s="87" t="s">
        <v>481</v>
      </c>
    </row>
    <row r="339" spans="1:11" x14ac:dyDescent="0.25">
      <c r="A339" s="73" t="s">
        <v>438</v>
      </c>
      <c r="B339" s="56" t="s">
        <v>15</v>
      </c>
      <c r="C339" s="56"/>
      <c r="D339" s="56"/>
      <c r="E339" s="56"/>
      <c r="F339" s="56"/>
      <c r="G339" s="56"/>
      <c r="H339" s="87">
        <v>218</v>
      </c>
      <c r="I339" s="87"/>
      <c r="J339" s="87"/>
      <c r="K339" s="87">
        <v>240</v>
      </c>
    </row>
    <row r="340" spans="1:11" x14ac:dyDescent="0.25">
      <c r="A340" s="73" t="s">
        <v>439</v>
      </c>
      <c r="B340" s="56" t="s">
        <v>15</v>
      </c>
      <c r="C340" s="56"/>
      <c r="D340" s="56"/>
      <c r="E340" s="56"/>
      <c r="F340" s="56"/>
      <c r="G340" s="56"/>
      <c r="H340" s="87">
        <v>330</v>
      </c>
      <c r="I340" s="87"/>
      <c r="J340" s="87"/>
      <c r="K340" s="87">
        <v>360</v>
      </c>
    </row>
    <row r="341" spans="1:11" x14ac:dyDescent="0.25">
      <c r="A341" s="95" t="s">
        <v>440</v>
      </c>
      <c r="B341" s="96"/>
      <c r="C341" s="96"/>
      <c r="D341" s="96"/>
      <c r="E341" s="96"/>
      <c r="F341" s="96"/>
      <c r="G341" s="96"/>
      <c r="H341" s="96"/>
      <c r="I341" s="96"/>
      <c r="J341" s="96"/>
      <c r="K341" s="97"/>
    </row>
    <row r="342" spans="1:11" x14ac:dyDescent="0.25">
      <c r="A342" s="98"/>
      <c r="B342" s="99"/>
      <c r="C342" s="99"/>
      <c r="D342" s="99"/>
      <c r="E342" s="99"/>
      <c r="F342" s="99"/>
      <c r="G342" s="99"/>
      <c r="H342" s="99"/>
      <c r="I342" s="99"/>
      <c r="J342" s="99"/>
      <c r="K342" s="100"/>
    </row>
    <row r="343" spans="1:11" x14ac:dyDescent="0.25">
      <c r="A343" s="73" t="s">
        <v>441</v>
      </c>
      <c r="B343" s="56" t="s">
        <v>15</v>
      </c>
      <c r="C343" s="56"/>
      <c r="D343" s="56"/>
      <c r="E343" s="56"/>
      <c r="F343" s="56"/>
      <c r="G343" s="56"/>
      <c r="H343" s="87" t="s">
        <v>482</v>
      </c>
      <c r="I343" s="87"/>
      <c r="J343" s="87"/>
      <c r="K343" s="87" t="s">
        <v>483</v>
      </c>
    </row>
    <row r="344" spans="1:11" x14ac:dyDescent="0.25">
      <c r="A344" s="73" t="s">
        <v>442</v>
      </c>
      <c r="B344" s="56" t="s">
        <v>15</v>
      </c>
      <c r="C344" s="56"/>
      <c r="D344" s="56"/>
      <c r="E344" s="56"/>
      <c r="F344" s="56"/>
      <c r="G344" s="56"/>
      <c r="H344" s="87" t="s">
        <v>443</v>
      </c>
      <c r="I344" s="87"/>
      <c r="J344" s="87"/>
      <c r="K344" s="87" t="s">
        <v>484</v>
      </c>
    </row>
    <row r="345" spans="1:11" x14ac:dyDescent="0.25">
      <c r="A345" s="73" t="s">
        <v>444</v>
      </c>
      <c r="B345" s="56" t="s">
        <v>15</v>
      </c>
      <c r="C345" s="56"/>
      <c r="D345" s="56"/>
      <c r="E345" s="56"/>
      <c r="F345" s="56"/>
      <c r="G345" s="56"/>
      <c r="H345" s="87" t="s">
        <v>445</v>
      </c>
      <c r="I345" s="87"/>
      <c r="J345" s="87"/>
      <c r="K345" s="87" t="s">
        <v>485</v>
      </c>
    </row>
    <row r="346" spans="1:11" x14ac:dyDescent="0.25">
      <c r="A346" s="73" t="s">
        <v>446</v>
      </c>
      <c r="B346" s="56" t="s">
        <v>15</v>
      </c>
      <c r="C346" s="56"/>
      <c r="D346" s="56"/>
      <c r="E346" s="56"/>
      <c r="F346" s="56"/>
      <c r="G346" s="56"/>
      <c r="H346" s="87" t="s">
        <v>447</v>
      </c>
      <c r="I346" s="87"/>
      <c r="J346" s="87"/>
      <c r="K346" s="87" t="s">
        <v>486</v>
      </c>
    </row>
    <row r="347" spans="1:11" x14ac:dyDescent="0.25">
      <c r="A347" s="73" t="s">
        <v>448</v>
      </c>
      <c r="B347" s="56" t="s">
        <v>15</v>
      </c>
      <c r="C347" s="56"/>
      <c r="D347" s="56"/>
      <c r="E347" s="56"/>
      <c r="F347" s="56"/>
      <c r="G347" s="56"/>
      <c r="H347" s="87">
        <v>28</v>
      </c>
      <c r="I347" s="87"/>
      <c r="J347" s="87"/>
      <c r="K347" s="87">
        <v>35</v>
      </c>
    </row>
    <row r="348" spans="1:11" x14ac:dyDescent="0.25">
      <c r="A348" s="95" t="s">
        <v>449</v>
      </c>
      <c r="B348" s="96"/>
      <c r="C348" s="96"/>
      <c r="D348" s="96"/>
      <c r="E348" s="96"/>
      <c r="F348" s="96"/>
      <c r="G348" s="96"/>
      <c r="H348" s="96"/>
      <c r="I348" s="96"/>
      <c r="J348" s="96"/>
      <c r="K348" s="97"/>
    </row>
    <row r="349" spans="1:11" x14ac:dyDescent="0.25">
      <c r="A349" s="98"/>
      <c r="B349" s="99"/>
      <c r="C349" s="99"/>
      <c r="D349" s="99"/>
      <c r="E349" s="99"/>
      <c r="F349" s="99"/>
      <c r="G349" s="99"/>
      <c r="H349" s="99"/>
      <c r="I349" s="99"/>
      <c r="J349" s="99"/>
      <c r="K349" s="100"/>
    </row>
    <row r="350" spans="1:11" x14ac:dyDescent="0.25">
      <c r="A350" s="68" t="s">
        <v>450</v>
      </c>
      <c r="B350" s="74" t="s">
        <v>30</v>
      </c>
      <c r="C350" s="64"/>
      <c r="D350" s="64"/>
      <c r="E350" s="64"/>
      <c r="F350" s="64"/>
      <c r="G350" s="64"/>
      <c r="H350" s="91">
        <v>20</v>
      </c>
      <c r="I350" s="92"/>
      <c r="J350" s="92"/>
      <c r="K350" s="90">
        <v>30</v>
      </c>
    </row>
    <row r="351" spans="1:11" x14ac:dyDescent="0.25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</row>
    <row r="352" spans="1:11" x14ac:dyDescent="0.25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</row>
    <row r="353" spans="1:11" x14ac:dyDescent="0.25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</row>
    <row r="354" spans="1:11" x14ac:dyDescent="0.25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</row>
    <row r="355" spans="1:11" x14ac:dyDescent="0.25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</row>
    <row r="356" spans="1:11" x14ac:dyDescent="0.25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</row>
    <row r="357" spans="1:11" x14ac:dyDescent="0.25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</row>
    <row r="358" spans="1:11" x14ac:dyDescent="0.25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</row>
    <row r="359" spans="1:11" x14ac:dyDescent="0.25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</row>
    <row r="360" spans="1:11" x14ac:dyDescent="0.25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</row>
    <row r="361" spans="1:11" x14ac:dyDescent="0.25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</row>
    <row r="362" spans="1:11" x14ac:dyDescent="0.25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</row>
    <row r="363" spans="1:11" x14ac:dyDescent="0.25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</row>
    <row r="364" spans="1:11" x14ac:dyDescent="0.25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</row>
    <row r="365" spans="1:11" x14ac:dyDescent="0.25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</row>
    <row r="366" spans="1:11" x14ac:dyDescent="0.25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</row>
    <row r="367" spans="1:11" x14ac:dyDescent="0.25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</row>
    <row r="368" spans="1:11" x14ac:dyDescent="0.25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</row>
    <row r="369" spans="1:11" x14ac:dyDescent="0.25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</row>
    <row r="370" spans="1:11" x14ac:dyDescent="0.25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</row>
    <row r="371" spans="1:11" x14ac:dyDescent="0.25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</row>
    <row r="372" spans="1:11" x14ac:dyDescent="0.25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</row>
    <row r="373" spans="1:11" x14ac:dyDescent="0.25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</row>
    <row r="374" spans="1:11" x14ac:dyDescent="0.25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</row>
    <row r="375" spans="1:11" x14ac:dyDescent="0.25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</row>
    <row r="376" spans="1:11" x14ac:dyDescent="0.25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</row>
    <row r="377" spans="1:11" x14ac:dyDescent="0.25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</row>
    <row r="378" spans="1:11" x14ac:dyDescent="0.25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</row>
    <row r="379" spans="1:11" x14ac:dyDescent="0.25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</row>
    <row r="380" spans="1:11" x14ac:dyDescent="0.25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</row>
    <row r="381" spans="1:11" x14ac:dyDescent="0.25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</row>
    <row r="382" spans="1:11" x14ac:dyDescent="0.25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</row>
    <row r="383" spans="1:11" x14ac:dyDescent="0.25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</row>
    <row r="384" spans="1:11" x14ac:dyDescent="0.25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</row>
    <row r="385" spans="1:11" x14ac:dyDescent="0.25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</row>
    <row r="386" spans="1:11" x14ac:dyDescent="0.25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</row>
    <row r="387" spans="1:11" x14ac:dyDescent="0.25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</row>
    <row r="388" spans="1:11" x14ac:dyDescent="0.25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</row>
    <row r="389" spans="1:11" x14ac:dyDescent="0.25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</row>
    <row r="390" spans="1:11" x14ac:dyDescent="0.25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</row>
    <row r="391" spans="1:11" x14ac:dyDescent="0.25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</row>
    <row r="392" spans="1:11" x14ac:dyDescent="0.25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</row>
    <row r="393" spans="1:11" x14ac:dyDescent="0.25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</row>
    <row r="394" spans="1:11" x14ac:dyDescent="0.25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</row>
    <row r="395" spans="1:11" x14ac:dyDescent="0.25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</row>
    <row r="396" spans="1:11" x14ac:dyDescent="0.25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</row>
    <row r="397" spans="1:11" x14ac:dyDescent="0.25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</row>
    <row r="398" spans="1:11" x14ac:dyDescent="0.25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</row>
    <row r="399" spans="1:11" x14ac:dyDescent="0.25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</row>
    <row r="400" spans="1:11" x14ac:dyDescent="0.25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</row>
    <row r="401" spans="1:11" x14ac:dyDescent="0.25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</row>
    <row r="402" spans="1:11" x14ac:dyDescent="0.25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</row>
    <row r="403" spans="1:11" x14ac:dyDescent="0.25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</row>
    <row r="404" spans="1:11" x14ac:dyDescent="0.25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</row>
    <row r="405" spans="1:11" x14ac:dyDescent="0.25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</row>
    <row r="406" spans="1:11" x14ac:dyDescent="0.25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</row>
    <row r="407" spans="1:11" x14ac:dyDescent="0.25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</row>
    <row r="408" spans="1:11" x14ac:dyDescent="0.25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</row>
    <row r="409" spans="1:11" x14ac:dyDescent="0.25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</row>
    <row r="410" spans="1:11" x14ac:dyDescent="0.25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</row>
    <row r="411" spans="1:11" x14ac:dyDescent="0.25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</row>
    <row r="412" spans="1:11" x14ac:dyDescent="0.25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</row>
    <row r="413" spans="1:11" x14ac:dyDescent="0.25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</row>
    <row r="414" spans="1:11" x14ac:dyDescent="0.25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</row>
    <row r="415" spans="1:11" x14ac:dyDescent="0.25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</row>
    <row r="416" spans="1:11" x14ac:dyDescent="0.25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</row>
    <row r="417" spans="1:11" x14ac:dyDescent="0.25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</row>
    <row r="418" spans="1:11" x14ac:dyDescent="0.25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</row>
    <row r="419" spans="1:1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</row>
    <row r="420" spans="1:11" x14ac:dyDescent="0.25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</row>
    <row r="421" spans="1:11" x14ac:dyDescent="0.25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</row>
    <row r="422" spans="1:11" x14ac:dyDescent="0.25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</row>
    <row r="423" spans="1:11" x14ac:dyDescent="0.25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</row>
    <row r="424" spans="1:11" x14ac:dyDescent="0.25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</row>
    <row r="425" spans="1:11" x14ac:dyDescent="0.25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</row>
    <row r="426" spans="1:11" x14ac:dyDescent="0.25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</row>
    <row r="427" spans="1:11" x14ac:dyDescent="0.25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</row>
    <row r="428" spans="1:11" x14ac:dyDescent="0.25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</row>
    <row r="429" spans="1:11" x14ac:dyDescent="0.25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</row>
    <row r="430" spans="1:11" x14ac:dyDescent="0.25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</row>
    <row r="431" spans="1:11" x14ac:dyDescent="0.25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</row>
    <row r="432" spans="1:11" x14ac:dyDescent="0.25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</row>
    <row r="433" spans="1:11" x14ac:dyDescent="0.25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</row>
    <row r="434" spans="1:11" x14ac:dyDescent="0.25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</row>
    <row r="435" spans="1:11" x14ac:dyDescent="0.25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</row>
    <row r="436" spans="1:11" x14ac:dyDescent="0.25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</row>
    <row r="437" spans="1:11" x14ac:dyDescent="0.25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</row>
    <row r="438" spans="1:11" x14ac:dyDescent="0.25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</row>
    <row r="439" spans="1:11" x14ac:dyDescent="0.25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</row>
    <row r="440" spans="1:11" x14ac:dyDescent="0.25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</row>
    <row r="441" spans="1:11" x14ac:dyDescent="0.25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</row>
    <row r="442" spans="1:11" x14ac:dyDescent="0.25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</row>
    <row r="443" spans="1:11" x14ac:dyDescent="0.25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</row>
    <row r="444" spans="1:11" x14ac:dyDescent="0.25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</row>
    <row r="445" spans="1:11" x14ac:dyDescent="0.25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</row>
    <row r="446" spans="1:11" x14ac:dyDescent="0.25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</row>
    <row r="447" spans="1:11" x14ac:dyDescent="0.25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</row>
    <row r="448" spans="1:11" x14ac:dyDescent="0.25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</row>
    <row r="449" spans="1:11" x14ac:dyDescent="0.25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</row>
    <row r="450" spans="1:11" x14ac:dyDescent="0.25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</row>
    <row r="451" spans="1:11" x14ac:dyDescent="0.25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</row>
    <row r="452" spans="1:11" x14ac:dyDescent="0.25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</row>
    <row r="453" spans="1:11" x14ac:dyDescent="0.25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</row>
    <row r="454" spans="1:11" x14ac:dyDescent="0.25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</row>
    <row r="455" spans="1:11" x14ac:dyDescent="0.2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</row>
    <row r="456" spans="1:11" x14ac:dyDescent="0.25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</row>
    <row r="457" spans="1:11" x14ac:dyDescent="0.25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</row>
    <row r="458" spans="1:11" x14ac:dyDescent="0.25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</row>
    <row r="459" spans="1:11" x14ac:dyDescent="0.25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</row>
    <row r="460" spans="1:11" x14ac:dyDescent="0.25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</row>
    <row r="461" spans="1:11" x14ac:dyDescent="0.25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</row>
    <row r="462" spans="1:11" x14ac:dyDescent="0.25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</row>
    <row r="463" spans="1:11" x14ac:dyDescent="0.25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</row>
    <row r="464" spans="1:11" x14ac:dyDescent="0.25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</row>
    <row r="465" spans="1:11" x14ac:dyDescent="0.25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</row>
    <row r="466" spans="1:11" x14ac:dyDescent="0.25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</row>
    <row r="467" spans="1:11" x14ac:dyDescent="0.25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</row>
    <row r="468" spans="1:11" x14ac:dyDescent="0.25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</row>
    <row r="469" spans="1:11" x14ac:dyDescent="0.25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</row>
    <row r="470" spans="1:11" x14ac:dyDescent="0.25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</row>
    <row r="471" spans="1:11" x14ac:dyDescent="0.25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</row>
    <row r="472" spans="1:11" x14ac:dyDescent="0.25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</row>
    <row r="473" spans="1:11" x14ac:dyDescent="0.25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</row>
    <row r="474" spans="1:11" x14ac:dyDescent="0.25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</row>
    <row r="475" spans="1:11" x14ac:dyDescent="0.25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</row>
    <row r="476" spans="1:11" x14ac:dyDescent="0.25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</row>
    <row r="477" spans="1:11" x14ac:dyDescent="0.25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</row>
    <row r="478" spans="1:11" x14ac:dyDescent="0.25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</row>
    <row r="479" spans="1:11" x14ac:dyDescent="0.25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</row>
    <row r="480" spans="1:11" x14ac:dyDescent="0.25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</row>
    <row r="481" spans="1:11" x14ac:dyDescent="0.25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</row>
    <row r="482" spans="1:11" x14ac:dyDescent="0.25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</row>
    <row r="483" spans="1:11" x14ac:dyDescent="0.25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</row>
    <row r="484" spans="1:11" x14ac:dyDescent="0.25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</row>
    <row r="485" spans="1:11" x14ac:dyDescent="0.25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</row>
    <row r="486" spans="1:11" x14ac:dyDescent="0.25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</row>
    <row r="487" spans="1:11" x14ac:dyDescent="0.25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</row>
    <row r="488" spans="1:11" x14ac:dyDescent="0.25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</row>
    <row r="489" spans="1:11" x14ac:dyDescent="0.25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</row>
    <row r="490" spans="1:11" x14ac:dyDescent="0.25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</row>
    <row r="491" spans="1:11" x14ac:dyDescent="0.25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</row>
    <row r="492" spans="1:11" x14ac:dyDescent="0.25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</row>
    <row r="493" spans="1:11" x14ac:dyDescent="0.25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</row>
    <row r="494" spans="1:11" x14ac:dyDescent="0.25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</row>
    <row r="495" spans="1:11" x14ac:dyDescent="0.25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</row>
    <row r="496" spans="1:11" x14ac:dyDescent="0.25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</row>
    <row r="497" spans="1:11" x14ac:dyDescent="0.25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</row>
    <row r="498" spans="1:11" x14ac:dyDescent="0.25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</row>
    <row r="499" spans="1:11" x14ac:dyDescent="0.25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</row>
    <row r="500" spans="1:11" x14ac:dyDescent="0.25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</row>
    <row r="501" spans="1:11" x14ac:dyDescent="0.25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</row>
    <row r="502" spans="1:11" x14ac:dyDescent="0.25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</row>
    <row r="503" spans="1:11" x14ac:dyDescent="0.25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</row>
    <row r="504" spans="1:11" x14ac:dyDescent="0.25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</row>
    <row r="505" spans="1:11" x14ac:dyDescent="0.25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</row>
    <row r="506" spans="1:11" x14ac:dyDescent="0.25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</row>
    <row r="507" spans="1:11" x14ac:dyDescent="0.25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</row>
    <row r="508" spans="1:11" x14ac:dyDescent="0.25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</row>
    <row r="509" spans="1:11" x14ac:dyDescent="0.25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</row>
    <row r="510" spans="1:11" x14ac:dyDescent="0.25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</row>
    <row r="511" spans="1:11" x14ac:dyDescent="0.25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</row>
    <row r="512" spans="1:11" x14ac:dyDescent="0.25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</row>
    <row r="513" spans="1:11" x14ac:dyDescent="0.25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</row>
    <row r="514" spans="1:11" x14ac:dyDescent="0.25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</row>
    <row r="515" spans="1:11" x14ac:dyDescent="0.25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</row>
    <row r="516" spans="1:11" x14ac:dyDescent="0.25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</row>
    <row r="517" spans="1:11" x14ac:dyDescent="0.25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</row>
    <row r="518" spans="1:11" x14ac:dyDescent="0.25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</row>
    <row r="519" spans="1:11" x14ac:dyDescent="0.25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</row>
    <row r="520" spans="1:11" x14ac:dyDescent="0.25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</row>
    <row r="521" spans="1:11" x14ac:dyDescent="0.25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</row>
    <row r="522" spans="1:11" x14ac:dyDescent="0.25">
      <c r="A522" s="83"/>
      <c r="B522" s="83"/>
      <c r="C522" s="83"/>
      <c r="D522" s="83"/>
      <c r="E522" s="83"/>
      <c r="F522" s="83"/>
      <c r="G522" s="83"/>
      <c r="H522" s="83"/>
      <c r="I522" s="83"/>
      <c r="J522" s="83"/>
      <c r="K522" s="83"/>
    </row>
    <row r="523" spans="1:11" x14ac:dyDescent="0.25">
      <c r="A523" s="83"/>
      <c r="B523" s="83"/>
      <c r="C523" s="83"/>
      <c r="D523" s="83"/>
      <c r="E523" s="83"/>
      <c r="F523" s="83"/>
      <c r="G523" s="83"/>
      <c r="H523" s="83"/>
      <c r="I523" s="83"/>
      <c r="J523" s="83"/>
      <c r="K523" s="83"/>
    </row>
    <row r="524" spans="1:11" x14ac:dyDescent="0.25">
      <c r="A524" s="83"/>
      <c r="B524" s="83"/>
      <c r="C524" s="83"/>
      <c r="D524" s="83"/>
      <c r="E524" s="83"/>
      <c r="F524" s="83"/>
      <c r="G524" s="83"/>
      <c r="H524" s="83"/>
      <c r="I524" s="83"/>
      <c r="J524" s="83"/>
      <c r="K524" s="83"/>
    </row>
    <row r="525" spans="1:11" x14ac:dyDescent="0.25">
      <c r="A525" s="83"/>
      <c r="B525" s="83"/>
      <c r="C525" s="83"/>
      <c r="D525" s="83"/>
      <c r="E525" s="83"/>
      <c r="F525" s="83"/>
      <c r="G525" s="83"/>
      <c r="H525" s="83"/>
      <c r="I525" s="83"/>
      <c r="J525" s="83"/>
      <c r="K525" s="83"/>
    </row>
    <row r="526" spans="1:11" x14ac:dyDescent="0.25">
      <c r="A526" s="83"/>
      <c r="B526" s="83"/>
      <c r="C526" s="83"/>
      <c r="D526" s="83"/>
      <c r="E526" s="83"/>
      <c r="F526" s="83"/>
      <c r="G526" s="83"/>
      <c r="H526" s="83"/>
      <c r="I526" s="83"/>
      <c r="J526" s="83"/>
      <c r="K526" s="83"/>
    </row>
    <row r="527" spans="1:11" x14ac:dyDescent="0.25">
      <c r="A527" s="83"/>
      <c r="B527" s="83"/>
      <c r="C527" s="83"/>
      <c r="D527" s="83"/>
      <c r="E527" s="83"/>
      <c r="F527" s="83"/>
      <c r="G527" s="83"/>
      <c r="H527" s="83"/>
      <c r="I527" s="83"/>
      <c r="J527" s="83"/>
      <c r="K527" s="83"/>
    </row>
    <row r="528" spans="1:11" x14ac:dyDescent="0.25">
      <c r="A528" s="83"/>
      <c r="B528" s="83"/>
      <c r="C528" s="83"/>
      <c r="D528" s="83"/>
      <c r="E528" s="83"/>
      <c r="F528" s="83"/>
      <c r="G528" s="83"/>
      <c r="H528" s="83"/>
      <c r="I528" s="83"/>
      <c r="J528" s="83"/>
      <c r="K528" s="83"/>
    </row>
    <row r="529" spans="1:11" x14ac:dyDescent="0.25">
      <c r="A529" s="83"/>
      <c r="B529" s="83"/>
      <c r="C529" s="83"/>
      <c r="D529" s="83"/>
      <c r="E529" s="83"/>
      <c r="F529" s="83"/>
      <c r="G529" s="83"/>
      <c r="H529" s="83"/>
      <c r="I529" s="83"/>
      <c r="J529" s="83"/>
      <c r="K529" s="83"/>
    </row>
    <row r="530" spans="1:11" x14ac:dyDescent="0.25">
      <c r="A530" s="83"/>
      <c r="B530" s="83"/>
      <c r="C530" s="83"/>
      <c r="D530" s="83"/>
      <c r="E530" s="83"/>
      <c r="F530" s="83"/>
      <c r="G530" s="83"/>
      <c r="H530" s="83"/>
      <c r="I530" s="83"/>
      <c r="J530" s="83"/>
      <c r="K530" s="83"/>
    </row>
    <row r="531" spans="1:11" x14ac:dyDescent="0.25">
      <c r="A531" s="83"/>
      <c r="B531" s="83"/>
      <c r="C531" s="83"/>
      <c r="D531" s="83"/>
      <c r="E531" s="83"/>
      <c r="F531" s="83"/>
      <c r="G531" s="83"/>
      <c r="H531" s="83"/>
      <c r="I531" s="83"/>
      <c r="J531" s="83"/>
      <c r="K531" s="83"/>
    </row>
    <row r="532" spans="1:11" x14ac:dyDescent="0.25">
      <c r="A532" s="83"/>
      <c r="B532" s="83"/>
      <c r="C532" s="83"/>
      <c r="D532" s="83"/>
      <c r="E532" s="83"/>
      <c r="F532" s="83"/>
      <c r="G532" s="83"/>
      <c r="H532" s="83"/>
      <c r="I532" s="83"/>
      <c r="J532" s="83"/>
      <c r="K532" s="83"/>
    </row>
    <row r="533" spans="1:11" x14ac:dyDescent="0.25">
      <c r="A533" s="83"/>
      <c r="B533" s="83"/>
      <c r="C533" s="83"/>
      <c r="D533" s="83"/>
      <c r="E533" s="83"/>
      <c r="F533" s="83"/>
      <c r="G533" s="83"/>
      <c r="H533" s="83"/>
      <c r="I533" s="83"/>
      <c r="J533" s="83"/>
      <c r="K533" s="83"/>
    </row>
    <row r="534" spans="1:11" x14ac:dyDescent="0.25">
      <c r="A534" s="83"/>
      <c r="B534" s="83"/>
      <c r="C534" s="83"/>
      <c r="D534" s="83"/>
      <c r="E534" s="83"/>
      <c r="F534" s="83"/>
      <c r="G534" s="83"/>
      <c r="H534" s="83"/>
      <c r="I534" s="83"/>
      <c r="J534" s="83"/>
      <c r="K534" s="83"/>
    </row>
    <row r="535" spans="1:11" x14ac:dyDescent="0.25">
      <c r="A535" s="83"/>
      <c r="B535" s="83"/>
      <c r="C535" s="83"/>
      <c r="D535" s="83"/>
      <c r="E535" s="83"/>
      <c r="F535" s="83"/>
      <c r="G535" s="83"/>
      <c r="H535" s="83"/>
      <c r="I535" s="83"/>
      <c r="J535" s="83"/>
      <c r="K535" s="83"/>
    </row>
    <row r="536" spans="1:11" x14ac:dyDescent="0.25">
      <c r="A536" s="83"/>
      <c r="B536" s="83"/>
      <c r="C536" s="83"/>
      <c r="D536" s="83"/>
      <c r="E536" s="83"/>
      <c r="F536" s="83"/>
      <c r="G536" s="83"/>
      <c r="H536" s="83"/>
      <c r="I536" s="83"/>
      <c r="J536" s="83"/>
      <c r="K536" s="83"/>
    </row>
    <row r="537" spans="1:11" x14ac:dyDescent="0.25">
      <c r="A537" s="83"/>
      <c r="B537" s="83"/>
      <c r="C537" s="83"/>
      <c r="D537" s="83"/>
      <c r="E537" s="83"/>
      <c r="F537" s="83"/>
      <c r="G537" s="83"/>
      <c r="H537" s="83"/>
      <c r="I537" s="83"/>
      <c r="J537" s="83"/>
      <c r="K537" s="83"/>
    </row>
    <row r="538" spans="1:11" x14ac:dyDescent="0.25">
      <c r="A538" s="83"/>
      <c r="B538" s="83"/>
      <c r="C538" s="83"/>
      <c r="D538" s="83"/>
      <c r="E538" s="83"/>
      <c r="F538" s="83"/>
      <c r="G538" s="83"/>
      <c r="H538" s="83"/>
      <c r="I538" s="83"/>
      <c r="J538" s="83"/>
      <c r="K538" s="83"/>
    </row>
    <row r="539" spans="1:11" x14ac:dyDescent="0.25">
      <c r="A539" s="83"/>
      <c r="B539" s="83"/>
      <c r="C539" s="83"/>
      <c r="D539" s="83"/>
      <c r="E539" s="83"/>
      <c r="F539" s="83"/>
      <c r="G539" s="83"/>
      <c r="H539" s="83"/>
      <c r="I539" s="83"/>
      <c r="J539" s="83"/>
      <c r="K539" s="83"/>
    </row>
    <row r="540" spans="1:11" x14ac:dyDescent="0.25">
      <c r="A540" s="83"/>
      <c r="B540" s="83"/>
      <c r="C540" s="83"/>
      <c r="D540" s="83"/>
      <c r="E540" s="83"/>
      <c r="F540" s="83"/>
      <c r="G540" s="83"/>
      <c r="H540" s="83"/>
      <c r="I540" s="83"/>
      <c r="J540" s="83"/>
      <c r="K540" s="83"/>
    </row>
    <row r="541" spans="1:11" x14ac:dyDescent="0.25">
      <c r="A541" s="83"/>
      <c r="B541" s="83"/>
      <c r="C541" s="83"/>
      <c r="D541" s="83"/>
      <c r="E541" s="83"/>
      <c r="F541" s="83"/>
      <c r="G541" s="83"/>
      <c r="H541" s="83"/>
      <c r="I541" s="83"/>
      <c r="J541" s="83"/>
      <c r="K541" s="83"/>
    </row>
    <row r="542" spans="1:11" x14ac:dyDescent="0.25">
      <c r="A542" s="83"/>
      <c r="B542" s="83"/>
      <c r="C542" s="83"/>
      <c r="D542" s="83"/>
      <c r="E542" s="83"/>
      <c r="F542" s="83"/>
      <c r="G542" s="83"/>
      <c r="H542" s="83"/>
      <c r="I542" s="83"/>
      <c r="J542" s="83"/>
      <c r="K542" s="83"/>
    </row>
    <row r="543" spans="1:11" x14ac:dyDescent="0.25">
      <c r="A543" s="83"/>
      <c r="B543" s="83"/>
      <c r="C543" s="83"/>
      <c r="D543" s="83"/>
      <c r="E543" s="83"/>
      <c r="F543" s="83"/>
      <c r="G543" s="83"/>
      <c r="H543" s="83"/>
      <c r="I543" s="83"/>
      <c r="J543" s="83"/>
      <c r="K543" s="83"/>
    </row>
    <row r="544" spans="1:11" x14ac:dyDescent="0.25">
      <c r="A544" s="83"/>
      <c r="B544" s="83"/>
      <c r="C544" s="83"/>
      <c r="D544" s="83"/>
      <c r="E544" s="83"/>
      <c r="F544" s="83"/>
      <c r="G544" s="83"/>
      <c r="H544" s="83"/>
      <c r="I544" s="83"/>
      <c r="J544" s="83"/>
      <c r="K544" s="83"/>
    </row>
    <row r="545" spans="1:11" x14ac:dyDescent="0.25">
      <c r="A545" s="83"/>
      <c r="B545" s="83"/>
      <c r="C545" s="83"/>
      <c r="D545" s="83"/>
      <c r="E545" s="83"/>
      <c r="F545" s="83"/>
      <c r="G545" s="83"/>
      <c r="H545" s="83"/>
      <c r="I545" s="83"/>
      <c r="J545" s="83"/>
      <c r="K545" s="83"/>
    </row>
    <row r="546" spans="1:11" x14ac:dyDescent="0.25">
      <c r="A546" s="83"/>
      <c r="B546" s="83"/>
      <c r="C546" s="83"/>
      <c r="D546" s="83"/>
      <c r="E546" s="83"/>
      <c r="F546" s="83"/>
      <c r="G546" s="83"/>
      <c r="H546" s="83"/>
      <c r="I546" s="83"/>
      <c r="J546" s="83"/>
      <c r="K546" s="83"/>
    </row>
    <row r="547" spans="1:11" x14ac:dyDescent="0.25">
      <c r="A547" s="83"/>
      <c r="B547" s="83"/>
      <c r="C547" s="83"/>
      <c r="D547" s="83"/>
      <c r="E547" s="83"/>
      <c r="F547" s="83"/>
      <c r="G547" s="83"/>
      <c r="H547" s="83"/>
      <c r="I547" s="83"/>
      <c r="J547" s="83"/>
      <c r="K547" s="83"/>
    </row>
    <row r="548" spans="1:11" x14ac:dyDescent="0.25">
      <c r="A548" s="83"/>
      <c r="B548" s="83"/>
      <c r="C548" s="83"/>
      <c r="D548" s="83"/>
      <c r="E548" s="83"/>
      <c r="F548" s="83"/>
      <c r="G548" s="83"/>
      <c r="H548" s="83"/>
      <c r="I548" s="83"/>
      <c r="J548" s="83"/>
      <c r="K548" s="83"/>
    </row>
    <row r="549" spans="1:11" x14ac:dyDescent="0.25">
      <c r="A549" s="83"/>
      <c r="B549" s="83"/>
      <c r="C549" s="83"/>
      <c r="D549" s="83"/>
      <c r="E549" s="83"/>
      <c r="F549" s="83"/>
      <c r="G549" s="83"/>
      <c r="H549" s="83"/>
      <c r="I549" s="83"/>
      <c r="J549" s="83"/>
      <c r="K549" s="83"/>
    </row>
    <row r="550" spans="1:11" x14ac:dyDescent="0.25">
      <c r="A550" s="83"/>
      <c r="B550" s="83"/>
      <c r="C550" s="83"/>
      <c r="D550" s="83"/>
      <c r="E550" s="83"/>
      <c r="F550" s="83"/>
      <c r="G550" s="83"/>
      <c r="H550" s="83"/>
      <c r="I550" s="83"/>
      <c r="J550" s="83"/>
      <c r="K550" s="83"/>
    </row>
    <row r="551" spans="1:11" x14ac:dyDescent="0.25">
      <c r="A551" s="83"/>
      <c r="B551" s="83"/>
      <c r="C551" s="83"/>
      <c r="D551" s="83"/>
      <c r="E551" s="83"/>
      <c r="F551" s="83"/>
      <c r="G551" s="83"/>
      <c r="H551" s="83"/>
      <c r="I551" s="83"/>
      <c r="J551" s="83"/>
      <c r="K551" s="83"/>
    </row>
    <row r="552" spans="1:11" x14ac:dyDescent="0.25">
      <c r="A552" s="83"/>
      <c r="B552" s="83"/>
      <c r="C552" s="83"/>
      <c r="D552" s="83"/>
      <c r="E552" s="83"/>
      <c r="F552" s="83"/>
      <c r="G552" s="83"/>
      <c r="H552" s="83"/>
      <c r="I552" s="83"/>
      <c r="J552" s="83"/>
      <c r="K552" s="83"/>
    </row>
    <row r="553" spans="1:11" x14ac:dyDescent="0.25">
      <c r="A553" s="83"/>
      <c r="B553" s="83"/>
      <c r="C553" s="83"/>
      <c r="D553" s="83"/>
      <c r="E553" s="83"/>
      <c r="F553" s="83"/>
      <c r="G553" s="83"/>
      <c r="H553" s="83"/>
      <c r="I553" s="83"/>
      <c r="J553" s="83"/>
      <c r="K553" s="83"/>
    </row>
    <row r="554" spans="1:11" x14ac:dyDescent="0.25">
      <c r="A554" s="83"/>
      <c r="B554" s="83"/>
      <c r="C554" s="83"/>
      <c r="D554" s="83"/>
      <c r="E554" s="83"/>
      <c r="F554" s="83"/>
      <c r="G554" s="83"/>
      <c r="H554" s="83"/>
      <c r="I554" s="83"/>
      <c r="J554" s="83"/>
      <c r="K554" s="83"/>
    </row>
    <row r="555" spans="1:11" x14ac:dyDescent="0.25">
      <c r="A555" s="83"/>
      <c r="B555" s="83"/>
      <c r="C555" s="83"/>
      <c r="D555" s="83"/>
      <c r="E555" s="83"/>
      <c r="F555" s="83"/>
      <c r="G555" s="83"/>
      <c r="H555" s="83"/>
      <c r="I555" s="83"/>
      <c r="J555" s="83"/>
      <c r="K555" s="83"/>
    </row>
    <row r="556" spans="1:11" x14ac:dyDescent="0.25">
      <c r="A556" s="83"/>
      <c r="B556" s="83"/>
      <c r="C556" s="83"/>
      <c r="D556" s="83"/>
      <c r="E556" s="83"/>
      <c r="F556" s="83"/>
      <c r="G556" s="83"/>
      <c r="H556" s="83"/>
      <c r="I556" s="83"/>
      <c r="J556" s="83"/>
      <c r="K556" s="83"/>
    </row>
    <row r="557" spans="1:11" x14ac:dyDescent="0.25">
      <c r="A557" s="83"/>
      <c r="B557" s="83"/>
      <c r="C557" s="83"/>
      <c r="D557" s="83"/>
      <c r="E557" s="83"/>
      <c r="F557" s="83"/>
      <c r="G557" s="83"/>
      <c r="H557" s="83"/>
      <c r="I557" s="83"/>
      <c r="J557" s="83"/>
      <c r="K557" s="83"/>
    </row>
    <row r="558" spans="1:11" x14ac:dyDescent="0.25">
      <c r="A558" s="83"/>
      <c r="B558" s="83"/>
      <c r="C558" s="83"/>
      <c r="D558" s="83"/>
      <c r="E558" s="83"/>
      <c r="F558" s="83"/>
      <c r="G558" s="83"/>
      <c r="H558" s="83"/>
      <c r="I558" s="83"/>
      <c r="J558" s="83"/>
      <c r="K558" s="83"/>
    </row>
    <row r="559" spans="1:11" x14ac:dyDescent="0.25">
      <c r="A559" s="83"/>
      <c r="B559" s="83"/>
      <c r="C559" s="83"/>
      <c r="D559" s="83"/>
      <c r="E559" s="83"/>
      <c r="F559" s="83"/>
      <c r="G559" s="83"/>
      <c r="H559" s="83"/>
      <c r="I559" s="83"/>
      <c r="J559" s="83"/>
      <c r="K559" s="83"/>
    </row>
    <row r="560" spans="1:11" x14ac:dyDescent="0.25">
      <c r="A560" s="83"/>
      <c r="B560" s="83"/>
      <c r="C560" s="83"/>
      <c r="D560" s="83"/>
      <c r="E560" s="83"/>
      <c r="F560" s="83"/>
      <c r="G560" s="83"/>
      <c r="H560" s="83"/>
      <c r="I560" s="83"/>
      <c r="J560" s="83"/>
      <c r="K560" s="83"/>
    </row>
    <row r="561" spans="1:11" x14ac:dyDescent="0.25">
      <c r="A561" s="83"/>
      <c r="B561" s="83"/>
      <c r="C561" s="83"/>
      <c r="D561" s="83"/>
      <c r="E561" s="83"/>
      <c r="F561" s="83"/>
      <c r="G561" s="83"/>
      <c r="H561" s="83"/>
      <c r="I561" s="83"/>
      <c r="J561" s="83"/>
      <c r="K561" s="83"/>
    </row>
    <row r="562" spans="1:11" x14ac:dyDescent="0.25">
      <c r="A562" s="83"/>
      <c r="B562" s="83"/>
      <c r="C562" s="83"/>
      <c r="D562" s="83"/>
      <c r="E562" s="83"/>
      <c r="F562" s="83"/>
      <c r="G562" s="83"/>
      <c r="H562" s="83"/>
      <c r="I562" s="83"/>
      <c r="J562" s="83"/>
      <c r="K562" s="83"/>
    </row>
    <row r="563" spans="1:11" x14ac:dyDescent="0.25">
      <c r="A563" s="83"/>
      <c r="B563" s="83"/>
      <c r="C563" s="83"/>
      <c r="D563" s="83"/>
      <c r="E563" s="83"/>
      <c r="F563" s="83"/>
      <c r="G563" s="83"/>
      <c r="H563" s="83"/>
      <c r="I563" s="83"/>
      <c r="J563" s="83"/>
      <c r="K563" s="83"/>
    </row>
    <row r="564" spans="1:11" x14ac:dyDescent="0.25">
      <c r="A564" s="83"/>
      <c r="B564" s="83"/>
      <c r="C564" s="83"/>
      <c r="D564" s="83"/>
      <c r="E564" s="83"/>
      <c r="F564" s="83"/>
      <c r="G564" s="83"/>
      <c r="H564" s="83"/>
      <c r="I564" s="83"/>
      <c r="J564" s="83"/>
      <c r="K564" s="83"/>
    </row>
    <row r="565" spans="1:11" x14ac:dyDescent="0.25">
      <c r="A565" s="83"/>
      <c r="B565" s="83"/>
      <c r="C565" s="83"/>
      <c r="D565" s="83"/>
      <c r="E565" s="83"/>
      <c r="F565" s="83"/>
      <c r="G565" s="83"/>
      <c r="H565" s="83"/>
      <c r="I565" s="83"/>
      <c r="J565" s="83"/>
      <c r="K565" s="83"/>
    </row>
    <row r="566" spans="1:11" x14ac:dyDescent="0.25">
      <c r="A566" s="83"/>
      <c r="B566" s="83"/>
      <c r="C566" s="83"/>
      <c r="D566" s="83"/>
      <c r="E566" s="83"/>
      <c r="F566" s="83"/>
      <c r="G566" s="83"/>
      <c r="H566" s="83"/>
      <c r="I566" s="83"/>
      <c r="J566" s="83"/>
      <c r="K566" s="83"/>
    </row>
    <row r="567" spans="1:11" x14ac:dyDescent="0.25">
      <c r="A567" s="83"/>
      <c r="B567" s="83"/>
      <c r="C567" s="83"/>
      <c r="D567" s="83"/>
      <c r="E567" s="83"/>
      <c r="F567" s="83"/>
      <c r="G567" s="83"/>
      <c r="H567" s="83"/>
      <c r="I567" s="83"/>
      <c r="J567" s="83"/>
      <c r="K567" s="83"/>
    </row>
    <row r="568" spans="1:11" x14ac:dyDescent="0.25">
      <c r="A568" s="83"/>
      <c r="B568" s="83"/>
      <c r="C568" s="83"/>
      <c r="D568" s="83"/>
      <c r="E568" s="83"/>
      <c r="F568" s="83"/>
      <c r="G568" s="83"/>
      <c r="H568" s="83"/>
      <c r="I568" s="83"/>
      <c r="J568" s="83"/>
      <c r="K568" s="83"/>
    </row>
    <row r="569" spans="1:11" x14ac:dyDescent="0.25">
      <c r="A569" s="83"/>
      <c r="B569" s="83"/>
      <c r="C569" s="83"/>
      <c r="D569" s="83"/>
      <c r="E569" s="83"/>
      <c r="F569" s="83"/>
      <c r="G569" s="83"/>
      <c r="H569" s="83"/>
      <c r="I569" s="83"/>
      <c r="J569" s="83"/>
      <c r="K569" s="83"/>
    </row>
    <row r="570" spans="1:11" x14ac:dyDescent="0.25">
      <c r="A570" s="83"/>
      <c r="B570" s="83"/>
      <c r="C570" s="83"/>
      <c r="D570" s="83"/>
      <c r="E570" s="83"/>
      <c r="F570" s="83"/>
      <c r="G570" s="83"/>
      <c r="H570" s="83"/>
      <c r="I570" s="83"/>
      <c r="J570" s="83"/>
      <c r="K570" s="83"/>
    </row>
    <row r="571" spans="1:11" x14ac:dyDescent="0.25">
      <c r="A571" s="83"/>
      <c r="B571" s="83"/>
      <c r="C571" s="83"/>
      <c r="D571" s="83"/>
      <c r="E571" s="83"/>
      <c r="F571" s="83"/>
      <c r="G571" s="83"/>
      <c r="H571" s="83"/>
      <c r="I571" s="83"/>
      <c r="J571" s="83"/>
      <c r="K571" s="83"/>
    </row>
    <row r="572" spans="1:11" x14ac:dyDescent="0.25">
      <c r="A572" s="83"/>
      <c r="B572" s="83"/>
      <c r="C572" s="83"/>
      <c r="D572" s="83"/>
      <c r="E572" s="83"/>
      <c r="F572" s="83"/>
      <c r="G572" s="83"/>
      <c r="H572" s="83"/>
      <c r="I572" s="83"/>
      <c r="J572" s="83"/>
      <c r="K572" s="83"/>
    </row>
    <row r="573" spans="1:11" x14ac:dyDescent="0.25">
      <c r="A573" s="83"/>
      <c r="B573" s="83"/>
      <c r="C573" s="83"/>
      <c r="D573" s="83"/>
      <c r="E573" s="83"/>
      <c r="F573" s="83"/>
      <c r="G573" s="83"/>
      <c r="H573" s="83"/>
      <c r="I573" s="83"/>
      <c r="J573" s="83"/>
      <c r="K573" s="83"/>
    </row>
    <row r="574" spans="1:11" x14ac:dyDescent="0.25">
      <c r="A574" s="83"/>
      <c r="B574" s="83"/>
      <c r="C574" s="83"/>
      <c r="D574" s="83"/>
      <c r="E574" s="83"/>
      <c r="F574" s="83"/>
      <c r="G574" s="83"/>
      <c r="H574" s="83"/>
      <c r="I574" s="83"/>
      <c r="J574" s="83"/>
      <c r="K574" s="83"/>
    </row>
  </sheetData>
  <sheetProtection selectLockedCells="1" selectUnlockedCells="1"/>
  <mergeCells count="19">
    <mergeCell ref="A348:K349"/>
    <mergeCell ref="A277:K278"/>
    <mergeCell ref="A290:K291"/>
    <mergeCell ref="A309:K310"/>
    <mergeCell ref="A341:K342"/>
    <mergeCell ref="A293:A294"/>
    <mergeCell ref="B293:B294"/>
    <mergeCell ref="H293:H294"/>
    <mergeCell ref="K293:K294"/>
    <mergeCell ref="G1:G3"/>
    <mergeCell ref="A1:A3"/>
    <mergeCell ref="B1:B3"/>
    <mergeCell ref="D1:D3"/>
    <mergeCell ref="F1:F2"/>
    <mergeCell ref="L1:M2"/>
    <mergeCell ref="H1:H3"/>
    <mergeCell ref="I1:I3"/>
    <mergeCell ref="J1:J3"/>
    <mergeCell ref="K1:K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workbookViewId="0">
      <selection activeCell="D31" sqref="D31:F31"/>
    </sheetView>
  </sheetViews>
  <sheetFormatPr defaultRowHeight="15" x14ac:dyDescent="0.25"/>
  <cols>
    <col min="1" max="1" width="16.140625" customWidth="1"/>
    <col min="3" max="3" width="20.140625" customWidth="1"/>
    <col min="4" max="4" width="8.140625" customWidth="1"/>
    <col min="5" max="5" width="8" customWidth="1"/>
    <col min="6" max="6" width="7.7109375" customWidth="1"/>
    <col min="7" max="7" width="8" customWidth="1"/>
    <col min="8" max="8" width="8.28515625" customWidth="1"/>
    <col min="9" max="9" width="8" customWidth="1"/>
    <col min="10" max="10" width="8.140625" customWidth="1"/>
    <col min="11" max="11" width="10.140625" customWidth="1"/>
    <col min="13" max="13" width="20.140625" customWidth="1"/>
    <col min="14" max="14" width="12.140625" customWidth="1"/>
    <col min="15" max="16" width="11.42578125" customWidth="1"/>
    <col min="17" max="17" width="12" customWidth="1"/>
    <col min="18" max="18" width="12.140625" customWidth="1"/>
    <col min="19" max="19" width="11.5703125" customWidth="1"/>
    <col min="20" max="20" width="12.28515625" customWidth="1"/>
    <col min="21" max="21" width="9.140625" hidden="1" customWidth="1"/>
  </cols>
  <sheetData>
    <row r="1" spans="1:33" s="47" customFormat="1" x14ac:dyDescent="0.25">
      <c r="A1" s="115" t="s">
        <v>265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</row>
    <row r="2" spans="1:33" ht="24" customHeight="1" thickBot="1" x14ac:dyDescent="0.3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20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33" ht="15.75" x14ac:dyDescent="0.25">
      <c r="A3" s="29"/>
      <c r="B3" s="29"/>
      <c r="C3" s="29"/>
      <c r="D3" s="29"/>
      <c r="E3" s="29"/>
      <c r="F3" s="29"/>
      <c r="G3" s="29"/>
      <c r="H3" s="29"/>
      <c r="I3" s="131" t="s">
        <v>455</v>
      </c>
      <c r="J3" s="131"/>
      <c r="K3" s="131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33" ht="18.75" x14ac:dyDescent="0.3">
      <c r="A4" s="121" t="s">
        <v>266</v>
      </c>
      <c r="B4" s="121"/>
      <c r="C4" s="121"/>
      <c r="D4" s="49"/>
      <c r="E4" s="49"/>
      <c r="F4" s="49"/>
      <c r="G4" s="132" t="s">
        <v>369</v>
      </c>
      <c r="H4" s="132"/>
      <c r="I4" s="132"/>
      <c r="J4" s="132"/>
      <c r="K4" s="132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</row>
    <row r="5" spans="1:33" ht="18.75" x14ac:dyDescent="0.3">
      <c r="A5" s="133" t="s">
        <v>267</v>
      </c>
      <c r="B5" s="133"/>
      <c r="C5" s="133"/>
      <c r="D5" s="49"/>
      <c r="E5" s="49"/>
      <c r="F5" s="49"/>
      <c r="G5" s="132" t="s">
        <v>268</v>
      </c>
      <c r="H5" s="132"/>
      <c r="I5" s="132"/>
      <c r="J5" s="132"/>
      <c r="K5" s="132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</row>
    <row r="6" spans="1:33" ht="18.75" x14ac:dyDescent="0.3">
      <c r="A6" s="126" t="s">
        <v>376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33" ht="18.75" x14ac:dyDescent="0.3">
      <c r="A7" s="126" t="s">
        <v>377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33" ht="25.5" customHeight="1" thickBot="1" x14ac:dyDescent="0.3">
      <c r="A8" s="125" t="s">
        <v>269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33" ht="37.5" customHeight="1" x14ac:dyDescent="0.25">
      <c r="A9" s="30" t="s">
        <v>270</v>
      </c>
      <c r="B9" s="122" t="s">
        <v>271</v>
      </c>
      <c r="C9" s="123"/>
      <c r="D9" s="31" t="s">
        <v>272</v>
      </c>
      <c r="E9" s="32" t="s">
        <v>273</v>
      </c>
      <c r="F9" s="32" t="s">
        <v>371</v>
      </c>
      <c r="G9" s="32" t="s">
        <v>274</v>
      </c>
      <c r="H9" s="32" t="s">
        <v>275</v>
      </c>
      <c r="I9" s="32" t="s">
        <v>276</v>
      </c>
      <c r="J9" s="32" t="s">
        <v>277</v>
      </c>
      <c r="K9" s="33" t="s">
        <v>278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33" ht="15" customHeight="1" x14ac:dyDescent="0.25">
      <c r="A10" s="34" t="s">
        <v>279</v>
      </c>
      <c r="B10" s="124" t="s">
        <v>280</v>
      </c>
      <c r="C10" s="124"/>
      <c r="D10" s="75">
        <v>50</v>
      </c>
      <c r="E10" s="75">
        <v>51</v>
      </c>
      <c r="F10" s="75">
        <v>60</v>
      </c>
      <c r="G10" s="75">
        <v>69</v>
      </c>
      <c r="H10" s="75">
        <v>71</v>
      </c>
      <c r="I10" s="75">
        <v>72</v>
      </c>
      <c r="J10" s="75">
        <v>77</v>
      </c>
      <c r="K10" s="76">
        <v>92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33" ht="15" customHeight="1" x14ac:dyDescent="0.25">
      <c r="A11" s="34" t="s">
        <v>281</v>
      </c>
      <c r="B11" s="124" t="s">
        <v>282</v>
      </c>
      <c r="C11" s="124"/>
      <c r="D11" s="75">
        <v>54</v>
      </c>
      <c r="E11" s="75">
        <v>57</v>
      </c>
      <c r="F11" s="75">
        <v>65</v>
      </c>
      <c r="G11" s="75">
        <v>77</v>
      </c>
      <c r="H11" s="75">
        <v>77</v>
      </c>
      <c r="I11" s="75">
        <v>78</v>
      </c>
      <c r="J11" s="75">
        <v>86</v>
      </c>
      <c r="K11" s="76">
        <v>99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33" ht="15" customHeight="1" x14ac:dyDescent="0.25">
      <c r="A12" s="34" t="s">
        <v>283</v>
      </c>
      <c r="B12" s="124" t="s">
        <v>284</v>
      </c>
      <c r="C12" s="124"/>
      <c r="D12" s="75">
        <v>60</v>
      </c>
      <c r="E12" s="75">
        <v>63</v>
      </c>
      <c r="F12" s="75">
        <v>71</v>
      </c>
      <c r="G12" s="75">
        <v>84</v>
      </c>
      <c r="H12" s="75">
        <v>86</v>
      </c>
      <c r="I12" s="75">
        <v>87</v>
      </c>
      <c r="J12" s="75">
        <v>93</v>
      </c>
      <c r="K12" s="76">
        <v>108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33" ht="27" customHeight="1" thickBot="1" x14ac:dyDescent="0.3">
      <c r="A13" s="35" t="s">
        <v>285</v>
      </c>
      <c r="B13" s="129" t="s">
        <v>286</v>
      </c>
      <c r="C13" s="129"/>
      <c r="D13" s="77">
        <v>75</v>
      </c>
      <c r="E13" s="77">
        <v>78</v>
      </c>
      <c r="F13" s="77">
        <v>89</v>
      </c>
      <c r="G13" s="77">
        <v>117</v>
      </c>
      <c r="H13" s="77">
        <v>123</v>
      </c>
      <c r="I13" s="77">
        <v>130</v>
      </c>
      <c r="J13" s="77">
        <v>135</v>
      </c>
      <c r="K13" s="78">
        <v>152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33" ht="15.75" customHeight="1" thickBot="1" x14ac:dyDescent="0.3">
      <c r="A14" s="130" t="s">
        <v>287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33" ht="41.25" customHeight="1" x14ac:dyDescent="0.25">
      <c r="A15" s="36" t="s">
        <v>270</v>
      </c>
      <c r="B15" s="134" t="s">
        <v>271</v>
      </c>
      <c r="C15" s="135"/>
      <c r="D15" s="37" t="s">
        <v>272</v>
      </c>
      <c r="E15" s="37" t="s">
        <v>273</v>
      </c>
      <c r="F15" s="37" t="s">
        <v>371</v>
      </c>
      <c r="G15" s="37" t="s">
        <v>274</v>
      </c>
      <c r="H15" s="37" t="s">
        <v>275</v>
      </c>
      <c r="I15" s="37" t="s">
        <v>276</v>
      </c>
      <c r="J15" s="37" t="s">
        <v>277</v>
      </c>
      <c r="K15" s="38" t="s">
        <v>278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33" ht="15" customHeight="1" x14ac:dyDescent="0.25">
      <c r="A16" s="34" t="s">
        <v>279</v>
      </c>
      <c r="B16" s="128" t="s">
        <v>280</v>
      </c>
      <c r="C16" s="128"/>
      <c r="D16" s="75">
        <v>65</v>
      </c>
      <c r="E16" s="75">
        <v>68</v>
      </c>
      <c r="F16" s="75">
        <v>72</v>
      </c>
      <c r="G16" s="79">
        <v>90</v>
      </c>
      <c r="H16" s="79">
        <v>90</v>
      </c>
      <c r="I16" s="79">
        <v>93</v>
      </c>
      <c r="J16" s="79">
        <v>99</v>
      </c>
      <c r="K16" s="80">
        <v>117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ht="15" customHeight="1" x14ac:dyDescent="0.25">
      <c r="A17" s="34" t="s">
        <v>281</v>
      </c>
      <c r="B17" s="128" t="s">
        <v>282</v>
      </c>
      <c r="C17" s="128"/>
      <c r="D17" s="75">
        <v>66</v>
      </c>
      <c r="E17" s="75">
        <v>69</v>
      </c>
      <c r="F17" s="75">
        <v>75</v>
      </c>
      <c r="G17" s="79">
        <v>92</v>
      </c>
      <c r="H17" s="79">
        <v>93</v>
      </c>
      <c r="I17" s="79">
        <v>95</v>
      </c>
      <c r="J17" s="79">
        <v>101</v>
      </c>
      <c r="K17" s="80">
        <v>119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ht="12" customHeight="1" x14ac:dyDescent="0.25">
      <c r="A18" s="34" t="s">
        <v>283</v>
      </c>
      <c r="B18" s="128" t="s">
        <v>284</v>
      </c>
      <c r="C18" s="128"/>
      <c r="D18" s="75">
        <v>72</v>
      </c>
      <c r="E18" s="75">
        <v>75</v>
      </c>
      <c r="F18" s="75">
        <v>83</v>
      </c>
      <c r="G18" s="79">
        <v>99</v>
      </c>
      <c r="H18" s="79">
        <v>101</v>
      </c>
      <c r="I18" s="79">
        <v>105</v>
      </c>
      <c r="J18" s="79">
        <v>113</v>
      </c>
      <c r="K18" s="80">
        <v>129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ht="24.75" customHeight="1" thickBot="1" x14ac:dyDescent="0.3">
      <c r="A19" s="35" t="s">
        <v>285</v>
      </c>
      <c r="B19" s="136" t="s">
        <v>286</v>
      </c>
      <c r="C19" s="136"/>
      <c r="D19" s="77">
        <v>89</v>
      </c>
      <c r="E19" s="77">
        <v>90</v>
      </c>
      <c r="F19" s="77">
        <v>99</v>
      </c>
      <c r="G19" s="81">
        <v>134</v>
      </c>
      <c r="H19" s="81">
        <v>140</v>
      </c>
      <c r="I19" s="81">
        <v>144</v>
      </c>
      <c r="J19" s="81">
        <v>152</v>
      </c>
      <c r="K19" s="82">
        <v>170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ht="15" customHeight="1" thickBot="1" x14ac:dyDescent="0.3">
      <c r="A20" s="140" t="s">
        <v>288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ht="23.25" customHeight="1" x14ac:dyDescent="0.25">
      <c r="A21" s="36" t="s">
        <v>270</v>
      </c>
      <c r="B21" s="134" t="s">
        <v>271</v>
      </c>
      <c r="C21" s="135"/>
      <c r="D21" s="37" t="s">
        <v>272</v>
      </c>
      <c r="E21" s="37" t="s">
        <v>273</v>
      </c>
      <c r="F21" s="37" t="s">
        <v>371</v>
      </c>
      <c r="G21" s="37" t="s">
        <v>274</v>
      </c>
      <c r="H21" s="37" t="s">
        <v>275</v>
      </c>
      <c r="I21" s="37" t="s">
        <v>276</v>
      </c>
      <c r="J21" s="37" t="s">
        <v>277</v>
      </c>
      <c r="K21" s="38" t="s">
        <v>278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ht="15" customHeight="1" thickBot="1" x14ac:dyDescent="0.3">
      <c r="A22" s="35" t="s">
        <v>279</v>
      </c>
      <c r="B22" s="136" t="s">
        <v>280</v>
      </c>
      <c r="C22" s="136"/>
      <c r="D22" s="77">
        <v>60</v>
      </c>
      <c r="E22" s="77">
        <v>62</v>
      </c>
      <c r="F22" s="77">
        <v>68</v>
      </c>
      <c r="G22" s="81">
        <v>83</v>
      </c>
      <c r="H22" s="81">
        <v>84</v>
      </c>
      <c r="I22" s="81">
        <v>86</v>
      </c>
      <c r="J22" s="81">
        <v>92</v>
      </c>
      <c r="K22" s="82">
        <v>110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ht="15" customHeight="1" thickBot="1" x14ac:dyDescent="0.3">
      <c r="A23" s="50"/>
      <c r="B23" s="51"/>
      <c r="C23" s="51"/>
      <c r="D23" s="52"/>
      <c r="E23" s="52"/>
      <c r="F23" s="52"/>
      <c r="G23" s="53"/>
      <c r="H23" s="53"/>
      <c r="I23" s="53"/>
      <c r="J23" s="53"/>
      <c r="K23" s="53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ht="19.5" customHeight="1" x14ac:dyDescent="0.25">
      <c r="A24" s="109" t="s">
        <v>372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1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</row>
    <row r="25" spans="1:22" ht="39.75" customHeight="1" thickBot="1" x14ac:dyDescent="0.3">
      <c r="A25" s="112"/>
      <c r="B25" s="113"/>
      <c r="C25" s="113"/>
      <c r="D25" s="113"/>
      <c r="E25" s="113"/>
      <c r="F25" s="113"/>
      <c r="G25" s="113"/>
      <c r="H25" s="113"/>
      <c r="I25" s="113"/>
      <c r="J25" s="113"/>
      <c r="K25" s="114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</row>
    <row r="26" spans="1:22" ht="15.75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ht="15" customHeight="1" thickBot="1" x14ac:dyDescent="0.3">
      <c r="A27" s="149" t="s">
        <v>300</v>
      </c>
      <c r="B27" s="149"/>
      <c r="C27" s="149"/>
      <c r="D27" s="149"/>
      <c r="E27" s="149"/>
      <c r="F27" s="39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ht="36" customHeight="1" x14ac:dyDescent="0.25">
      <c r="A28" s="154" t="s">
        <v>301</v>
      </c>
      <c r="B28" s="155"/>
      <c r="C28" s="40" t="s">
        <v>373</v>
      </c>
      <c r="D28" s="41" t="s">
        <v>302</v>
      </c>
      <c r="E28" s="41"/>
      <c r="F28" s="42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ht="24" customHeight="1" x14ac:dyDescent="0.25">
      <c r="A29" s="145" t="s">
        <v>374</v>
      </c>
      <c r="B29" s="146"/>
      <c r="C29" s="43" t="s">
        <v>375</v>
      </c>
      <c r="D29" s="147">
        <v>45</v>
      </c>
      <c r="E29" s="147"/>
      <c r="F29" s="14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x14ac:dyDescent="0.25">
      <c r="A30" s="157" t="s">
        <v>303</v>
      </c>
      <c r="B30" s="158"/>
      <c r="C30" s="44" t="s">
        <v>304</v>
      </c>
      <c r="D30" s="150">
        <v>2.7</v>
      </c>
      <c r="E30" s="150"/>
      <c r="F30" s="151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2" x14ac:dyDescent="0.25">
      <c r="A31" s="156" t="s">
        <v>305</v>
      </c>
      <c r="B31" s="147"/>
      <c r="C31" s="43" t="s">
        <v>304</v>
      </c>
      <c r="D31" s="143">
        <v>0.5</v>
      </c>
      <c r="E31" s="143"/>
      <c r="F31" s="144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x14ac:dyDescent="0.25">
      <c r="A32" s="156" t="s">
        <v>306</v>
      </c>
      <c r="B32" s="147"/>
      <c r="C32" s="43" t="s">
        <v>304</v>
      </c>
      <c r="D32" s="143">
        <v>1.4</v>
      </c>
      <c r="E32" s="143"/>
      <c r="F32" s="144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ht="15.75" thickBot="1" x14ac:dyDescent="0.3">
      <c r="A33" s="152" t="s">
        <v>307</v>
      </c>
      <c r="B33" s="153"/>
      <c r="C33" s="46" t="s">
        <v>304</v>
      </c>
      <c r="D33" s="141">
        <v>3.2</v>
      </c>
      <c r="E33" s="141"/>
      <c r="F33" s="14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ht="15.75" thickBot="1" x14ac:dyDescent="0.3"/>
    <row r="35" spans="1:22" ht="23.25" thickBot="1" x14ac:dyDescent="0.35">
      <c r="A35" s="137" t="s">
        <v>454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9"/>
    </row>
  </sheetData>
  <sheetProtection selectLockedCells="1" selectUnlockedCells="1"/>
  <mergeCells count="37">
    <mergeCell ref="A35:K35"/>
    <mergeCell ref="A20:K20"/>
    <mergeCell ref="B21:C21"/>
    <mergeCell ref="D33:F33"/>
    <mergeCell ref="D31:F31"/>
    <mergeCell ref="A29:B29"/>
    <mergeCell ref="D29:F29"/>
    <mergeCell ref="A27:E27"/>
    <mergeCell ref="D30:F30"/>
    <mergeCell ref="D32:F32"/>
    <mergeCell ref="A33:B33"/>
    <mergeCell ref="B22:C22"/>
    <mergeCell ref="A28:B28"/>
    <mergeCell ref="A31:B31"/>
    <mergeCell ref="A32:B32"/>
    <mergeCell ref="A30:B30"/>
    <mergeCell ref="B11:C11"/>
    <mergeCell ref="B12:C12"/>
    <mergeCell ref="B15:C15"/>
    <mergeCell ref="B19:C19"/>
    <mergeCell ref="B18:C18"/>
    <mergeCell ref="A24:K25"/>
    <mergeCell ref="A1:K2"/>
    <mergeCell ref="A4:C4"/>
    <mergeCell ref="B9:C9"/>
    <mergeCell ref="B10:C10"/>
    <mergeCell ref="A8:K8"/>
    <mergeCell ref="A7:K7"/>
    <mergeCell ref="A6:K6"/>
    <mergeCell ref="B17:C17"/>
    <mergeCell ref="B13:C13"/>
    <mergeCell ref="A14:K14"/>
    <mergeCell ref="I3:K3"/>
    <mergeCell ref="G4:K4"/>
    <mergeCell ref="A5:C5"/>
    <mergeCell ref="G5:K5"/>
    <mergeCell ref="B16:C16"/>
  </mergeCells>
  <hyperlinks>
    <hyperlink ref="A6" r:id="rId1"/>
    <hyperlink ref="A7" r:id="rId2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2" workbookViewId="0">
      <selection activeCell="D12" sqref="D12"/>
    </sheetView>
  </sheetViews>
  <sheetFormatPr defaultRowHeight="15" x14ac:dyDescent="0.25"/>
  <cols>
    <col min="1" max="1" width="9.140625" style="10"/>
    <col min="2" max="2" width="20.28515625" style="3" customWidth="1"/>
    <col min="3" max="3" width="10.85546875" style="3" customWidth="1"/>
    <col min="4" max="4" width="11" style="3" customWidth="1"/>
    <col min="5" max="5" width="8.140625" style="3" customWidth="1"/>
    <col min="6" max="6" width="11.28515625" style="3" customWidth="1"/>
  </cols>
  <sheetData>
    <row r="1" spans="1:6" ht="57" thickBot="1" x14ac:dyDescent="0.3">
      <c r="A1" s="27"/>
      <c r="B1" s="25" t="s">
        <v>310</v>
      </c>
      <c r="C1" s="26" t="s">
        <v>309</v>
      </c>
      <c r="D1" s="26" t="s">
        <v>311</v>
      </c>
      <c r="E1" s="26" t="s">
        <v>312</v>
      </c>
      <c r="F1" s="24" t="s">
        <v>313</v>
      </c>
    </row>
    <row r="2" spans="1:6" x14ac:dyDescent="0.25">
      <c r="A2" s="12"/>
      <c r="B2" s="18" t="s">
        <v>314</v>
      </c>
      <c r="C2" s="18">
        <v>90</v>
      </c>
      <c r="D2" s="18"/>
      <c r="E2" s="18"/>
      <c r="F2" s="19"/>
    </row>
    <row r="3" spans="1:6" x14ac:dyDescent="0.25">
      <c r="A3" s="13"/>
      <c r="B3" s="1" t="s">
        <v>315</v>
      </c>
      <c r="C3" s="1">
        <v>90</v>
      </c>
      <c r="D3" s="1"/>
      <c r="E3" s="1"/>
      <c r="F3" s="20"/>
    </row>
    <row r="4" spans="1:6" x14ac:dyDescent="0.25">
      <c r="A4" s="13"/>
      <c r="B4" s="164" t="s">
        <v>316</v>
      </c>
      <c r="C4" s="164">
        <v>90</v>
      </c>
      <c r="D4" s="164"/>
      <c r="E4" s="164"/>
      <c r="F4" s="166"/>
    </row>
    <row r="5" spans="1:6" ht="13.5" customHeight="1" thickBot="1" x14ac:dyDescent="0.3">
      <c r="A5" s="14"/>
      <c r="B5" s="165"/>
      <c r="C5" s="165"/>
      <c r="D5" s="165"/>
      <c r="E5" s="165"/>
      <c r="F5" s="167"/>
    </row>
    <row r="6" spans="1:6" x14ac:dyDescent="0.25">
      <c r="A6" s="15"/>
      <c r="B6" s="168" t="s">
        <v>317</v>
      </c>
      <c r="C6" s="168">
        <v>120</v>
      </c>
      <c r="D6" s="168"/>
      <c r="E6" s="168"/>
      <c r="F6" s="170"/>
    </row>
    <row r="7" spans="1:6" x14ac:dyDescent="0.25">
      <c r="A7" s="16"/>
      <c r="B7" s="169"/>
      <c r="C7" s="169"/>
      <c r="D7" s="169"/>
      <c r="E7" s="169"/>
      <c r="F7" s="171"/>
    </row>
    <row r="8" spans="1:6" ht="18" customHeight="1" thickBot="1" x14ac:dyDescent="0.3">
      <c r="A8" s="16"/>
      <c r="B8" s="165"/>
      <c r="C8" s="165"/>
      <c r="D8" s="165"/>
      <c r="E8" s="165"/>
      <c r="F8" s="167"/>
    </row>
    <row r="9" spans="1:6" x14ac:dyDescent="0.25">
      <c r="A9" s="159"/>
      <c r="B9" s="18" t="s">
        <v>318</v>
      </c>
      <c r="C9" s="18">
        <v>40</v>
      </c>
      <c r="D9" s="18"/>
      <c r="E9" s="18"/>
      <c r="F9" s="19"/>
    </row>
    <row r="10" spans="1:6" x14ac:dyDescent="0.25">
      <c r="A10" s="160"/>
      <c r="B10" s="1" t="s">
        <v>318</v>
      </c>
      <c r="C10" s="1">
        <v>50</v>
      </c>
      <c r="D10" s="180">
        <v>0.71</v>
      </c>
      <c r="E10" s="180">
        <v>0.85</v>
      </c>
      <c r="F10" s="20"/>
    </row>
    <row r="11" spans="1:6" x14ac:dyDescent="0.25">
      <c r="A11" s="161"/>
      <c r="B11" s="1" t="s">
        <v>318</v>
      </c>
      <c r="C11" s="1">
        <v>60</v>
      </c>
      <c r="D11" s="180"/>
      <c r="E11" s="180"/>
      <c r="F11" s="20"/>
    </row>
    <row r="12" spans="1:6" x14ac:dyDescent="0.25">
      <c r="A12" s="13"/>
      <c r="B12" s="1" t="s">
        <v>318</v>
      </c>
      <c r="C12" s="1">
        <v>70</v>
      </c>
      <c r="D12" s="180">
        <v>0.77</v>
      </c>
      <c r="E12" s="180">
        <v>0.92</v>
      </c>
      <c r="F12" s="20"/>
    </row>
    <row r="13" spans="1:6" x14ac:dyDescent="0.25">
      <c r="A13" s="13"/>
      <c r="B13" s="1" t="s">
        <v>318</v>
      </c>
      <c r="C13" s="1">
        <v>80</v>
      </c>
      <c r="D13" s="180"/>
      <c r="E13" s="180"/>
      <c r="F13" s="20"/>
    </row>
    <row r="14" spans="1:6" x14ac:dyDescent="0.25">
      <c r="A14" s="13"/>
      <c r="B14" s="1" t="s">
        <v>318</v>
      </c>
      <c r="C14" s="1">
        <v>90</v>
      </c>
      <c r="D14" s="180"/>
      <c r="E14" s="180"/>
      <c r="F14" s="20"/>
    </row>
    <row r="15" spans="1:6" x14ac:dyDescent="0.25">
      <c r="A15" s="13"/>
      <c r="B15" s="1" t="s">
        <v>318</v>
      </c>
      <c r="C15" s="1">
        <v>100</v>
      </c>
      <c r="D15" s="180"/>
      <c r="E15" s="180"/>
      <c r="F15" s="20"/>
    </row>
    <row r="16" spans="1:6" x14ac:dyDescent="0.25">
      <c r="A16" s="13"/>
      <c r="B16" s="1" t="s">
        <v>318</v>
      </c>
      <c r="C16" s="1">
        <v>120</v>
      </c>
      <c r="D16" s="180">
        <v>0.91</v>
      </c>
      <c r="E16" s="180">
        <v>1.0900000000000001</v>
      </c>
      <c r="F16" s="20"/>
    </row>
    <row r="17" spans="1:6" x14ac:dyDescent="0.25">
      <c r="A17" s="162"/>
      <c r="B17" s="1" t="s">
        <v>318</v>
      </c>
      <c r="C17" s="1">
        <v>150</v>
      </c>
      <c r="D17" s="180">
        <v>1.04</v>
      </c>
      <c r="E17" s="180">
        <v>1.25</v>
      </c>
      <c r="F17" s="20"/>
    </row>
    <row r="18" spans="1:6" x14ac:dyDescent="0.25">
      <c r="A18" s="160"/>
      <c r="B18" s="1" t="s">
        <v>318</v>
      </c>
      <c r="C18" s="1">
        <v>180</v>
      </c>
      <c r="D18" s="180"/>
      <c r="E18" s="180"/>
      <c r="F18" s="20"/>
    </row>
    <row r="19" spans="1:6" ht="15.75" thickBot="1" x14ac:dyDescent="0.3">
      <c r="A19" s="160"/>
      <c r="B19" s="8" t="s">
        <v>318</v>
      </c>
      <c r="C19" s="8">
        <v>200</v>
      </c>
      <c r="D19" s="181"/>
      <c r="E19" s="181"/>
      <c r="F19" s="21"/>
    </row>
    <row r="20" spans="1:6" x14ac:dyDescent="0.25">
      <c r="A20" s="159"/>
      <c r="B20" s="18" t="s">
        <v>319</v>
      </c>
      <c r="C20" s="18">
        <v>45</v>
      </c>
      <c r="D20" s="182">
        <v>2.73</v>
      </c>
      <c r="E20" s="182">
        <v>3.28</v>
      </c>
      <c r="F20" s="19"/>
    </row>
    <row r="21" spans="1:6" x14ac:dyDescent="0.25">
      <c r="A21" s="160"/>
      <c r="B21" s="1" t="s">
        <v>320</v>
      </c>
      <c r="C21" s="1">
        <v>55</v>
      </c>
      <c r="D21" s="180"/>
      <c r="E21" s="180"/>
      <c r="F21" s="20"/>
    </row>
    <row r="22" spans="1:6" x14ac:dyDescent="0.25">
      <c r="A22" s="161"/>
      <c r="B22" s="1" t="s">
        <v>321</v>
      </c>
      <c r="C22" s="1">
        <v>45</v>
      </c>
      <c r="D22" s="180"/>
      <c r="E22" s="180"/>
      <c r="F22" s="20"/>
    </row>
    <row r="23" spans="1:6" ht="15.75" thickBot="1" x14ac:dyDescent="0.3">
      <c r="A23" s="13"/>
      <c r="B23" s="1" t="s">
        <v>322</v>
      </c>
      <c r="C23" s="1">
        <v>55</v>
      </c>
      <c r="D23" s="180"/>
      <c r="E23" s="180"/>
      <c r="F23" s="20"/>
    </row>
    <row r="24" spans="1:6" ht="15.75" thickBot="1" x14ac:dyDescent="0.3">
      <c r="A24" s="13"/>
      <c r="B24" s="1" t="s">
        <v>323</v>
      </c>
      <c r="C24" s="1">
        <v>45</v>
      </c>
      <c r="D24" s="182">
        <v>2.73</v>
      </c>
      <c r="E24" s="182">
        <v>3.28</v>
      </c>
      <c r="F24" s="20"/>
    </row>
    <row r="25" spans="1:6" x14ac:dyDescent="0.25">
      <c r="A25" s="13"/>
      <c r="B25" s="1" t="s">
        <v>324</v>
      </c>
      <c r="C25" s="1">
        <v>55</v>
      </c>
      <c r="D25" s="182">
        <v>2.73</v>
      </c>
      <c r="E25" s="182">
        <v>3.28</v>
      </c>
      <c r="F25" s="20"/>
    </row>
    <row r="26" spans="1:6" x14ac:dyDescent="0.25">
      <c r="A26" s="13"/>
      <c r="B26" s="1" t="s">
        <v>325</v>
      </c>
      <c r="C26" s="1">
        <v>45</v>
      </c>
      <c r="D26" s="183"/>
      <c r="E26" s="180"/>
      <c r="F26" s="20"/>
    </row>
    <row r="27" spans="1:6" x14ac:dyDescent="0.25">
      <c r="A27" s="13"/>
      <c r="B27" s="1" t="s">
        <v>326</v>
      </c>
      <c r="C27" s="1">
        <v>55</v>
      </c>
      <c r="D27" s="180"/>
      <c r="E27" s="180"/>
      <c r="F27" s="20"/>
    </row>
    <row r="28" spans="1:6" x14ac:dyDescent="0.25">
      <c r="A28" s="13"/>
      <c r="B28" s="1" t="s">
        <v>327</v>
      </c>
      <c r="C28" s="1">
        <v>45</v>
      </c>
      <c r="D28" s="180">
        <v>3.82</v>
      </c>
      <c r="E28" s="180">
        <v>4.58</v>
      </c>
      <c r="F28" s="20"/>
    </row>
    <row r="29" spans="1:6" x14ac:dyDescent="0.25">
      <c r="A29" s="163"/>
      <c r="B29" s="1" t="s">
        <v>328</v>
      </c>
      <c r="C29" s="1">
        <v>55</v>
      </c>
      <c r="D29" s="180">
        <v>4.37</v>
      </c>
      <c r="E29" s="180">
        <v>5.24</v>
      </c>
      <c r="F29" s="20"/>
    </row>
    <row r="30" spans="1:6" x14ac:dyDescent="0.25">
      <c r="A30" s="163"/>
      <c r="B30" s="1" t="s">
        <v>329</v>
      </c>
      <c r="C30" s="1">
        <v>45</v>
      </c>
      <c r="D30" s="180"/>
      <c r="E30" s="180"/>
      <c r="F30" s="20"/>
    </row>
    <row r="31" spans="1:6" ht="15.75" thickBot="1" x14ac:dyDescent="0.3">
      <c r="A31" s="162"/>
      <c r="B31" s="8" t="s">
        <v>330</v>
      </c>
      <c r="C31" s="8">
        <v>55</v>
      </c>
      <c r="D31" s="181"/>
      <c r="E31" s="181"/>
      <c r="F31" s="21"/>
    </row>
    <row r="32" spans="1:6" x14ac:dyDescent="0.25">
      <c r="A32" s="12"/>
      <c r="B32" s="172" t="s">
        <v>331</v>
      </c>
      <c r="C32" s="172">
        <v>100</v>
      </c>
      <c r="D32" s="184"/>
      <c r="E32" s="184"/>
      <c r="F32" s="173"/>
    </row>
    <row r="33" spans="1:6" x14ac:dyDescent="0.25">
      <c r="A33" s="13"/>
      <c r="B33" s="174"/>
      <c r="C33" s="174"/>
      <c r="D33" s="185"/>
      <c r="E33" s="185"/>
      <c r="F33" s="175"/>
    </row>
    <row r="34" spans="1:6" ht="15.75" thickBot="1" x14ac:dyDescent="0.3">
      <c r="A34" s="17"/>
      <c r="B34" s="164"/>
      <c r="C34" s="164"/>
      <c r="D34" s="186"/>
      <c r="E34" s="186"/>
      <c r="F34" s="166"/>
    </row>
    <row r="35" spans="1:6" x14ac:dyDescent="0.25">
      <c r="A35" s="12"/>
      <c r="B35" s="172" t="s">
        <v>366</v>
      </c>
      <c r="C35" s="172">
        <v>105</v>
      </c>
      <c r="D35" s="184"/>
      <c r="E35" s="184"/>
      <c r="F35" s="173"/>
    </row>
    <row r="36" spans="1:6" ht="15.75" thickBot="1" x14ac:dyDescent="0.3">
      <c r="A36" s="17"/>
      <c r="B36" s="164"/>
      <c r="C36" s="164"/>
      <c r="D36" s="186"/>
      <c r="E36" s="186"/>
      <c r="F36" s="166"/>
    </row>
    <row r="37" spans="1:6" x14ac:dyDescent="0.25">
      <c r="A37" s="12"/>
      <c r="B37" s="172" t="s">
        <v>332</v>
      </c>
      <c r="C37" s="172">
        <v>30</v>
      </c>
      <c r="D37" s="184"/>
      <c r="E37" s="184"/>
      <c r="F37" s="173"/>
    </row>
    <row r="38" spans="1:6" x14ac:dyDescent="0.25">
      <c r="A38" s="13"/>
      <c r="B38" s="174"/>
      <c r="C38" s="174"/>
      <c r="D38" s="185"/>
      <c r="E38" s="185"/>
      <c r="F38" s="175"/>
    </row>
    <row r="39" spans="1:6" ht="15.75" thickBot="1" x14ac:dyDescent="0.3">
      <c r="A39" s="17"/>
      <c r="B39" s="164"/>
      <c r="C39" s="164"/>
      <c r="D39" s="186"/>
      <c r="E39" s="186"/>
      <c r="F39" s="166"/>
    </row>
    <row r="40" spans="1:6" x14ac:dyDescent="0.25">
      <c r="A40" s="12"/>
      <c r="B40" s="172" t="s">
        <v>333</v>
      </c>
      <c r="C40" s="172">
        <v>55</v>
      </c>
      <c r="D40" s="184"/>
      <c r="E40" s="184"/>
      <c r="F40" s="173"/>
    </row>
    <row r="41" spans="1:6" x14ac:dyDescent="0.25">
      <c r="A41" s="13"/>
      <c r="B41" s="174"/>
      <c r="C41" s="174"/>
      <c r="D41" s="185"/>
      <c r="E41" s="185"/>
      <c r="F41" s="175"/>
    </row>
    <row r="42" spans="1:6" ht="15.75" thickBot="1" x14ac:dyDescent="0.3">
      <c r="A42" s="17"/>
      <c r="B42" s="164"/>
      <c r="C42" s="164"/>
      <c r="D42" s="186"/>
      <c r="E42" s="186"/>
      <c r="F42" s="166"/>
    </row>
    <row r="43" spans="1:6" x14ac:dyDescent="0.25">
      <c r="A43" s="12"/>
      <c r="B43" s="172" t="s">
        <v>334</v>
      </c>
      <c r="C43" s="172">
        <v>55</v>
      </c>
      <c r="D43" s="184"/>
      <c r="E43" s="184"/>
      <c r="F43" s="173"/>
    </row>
    <row r="44" spans="1:6" x14ac:dyDescent="0.25">
      <c r="A44" s="13"/>
      <c r="B44" s="174"/>
      <c r="C44" s="174"/>
      <c r="D44" s="185"/>
      <c r="E44" s="185"/>
      <c r="F44" s="175"/>
    </row>
    <row r="45" spans="1:6" ht="15.75" thickBot="1" x14ac:dyDescent="0.3">
      <c r="A45" s="17"/>
      <c r="B45" s="164"/>
      <c r="C45" s="164"/>
      <c r="D45" s="186"/>
      <c r="E45" s="186"/>
      <c r="F45" s="166"/>
    </row>
    <row r="46" spans="1:6" x14ac:dyDescent="0.25">
      <c r="A46" s="12"/>
      <c r="B46" s="172" t="s">
        <v>335</v>
      </c>
      <c r="C46" s="172">
        <v>55</v>
      </c>
      <c r="D46" s="184"/>
      <c r="E46" s="184"/>
      <c r="F46" s="173"/>
    </row>
    <row r="47" spans="1:6" x14ac:dyDescent="0.25">
      <c r="A47" s="13"/>
      <c r="B47" s="174"/>
      <c r="C47" s="174"/>
      <c r="D47" s="185"/>
      <c r="E47" s="185"/>
      <c r="F47" s="175"/>
    </row>
    <row r="48" spans="1:6" ht="15.75" thickBot="1" x14ac:dyDescent="0.3">
      <c r="A48" s="17"/>
      <c r="B48" s="164"/>
      <c r="C48" s="164"/>
      <c r="D48" s="186"/>
      <c r="E48" s="186"/>
      <c r="F48" s="166"/>
    </row>
    <row r="49" spans="1:6" x14ac:dyDescent="0.25">
      <c r="A49" s="12"/>
      <c r="B49" s="18" t="s">
        <v>336</v>
      </c>
      <c r="C49" s="18">
        <v>100</v>
      </c>
      <c r="D49" s="182"/>
      <c r="E49" s="182"/>
      <c r="F49" s="19"/>
    </row>
    <row r="50" spans="1:6" x14ac:dyDescent="0.25">
      <c r="A50" s="13"/>
      <c r="B50" s="174" t="s">
        <v>337</v>
      </c>
      <c r="C50" s="174">
        <v>150</v>
      </c>
      <c r="D50" s="185"/>
      <c r="E50" s="185"/>
      <c r="F50" s="175"/>
    </row>
    <row r="51" spans="1:6" ht="15.75" thickBot="1" x14ac:dyDescent="0.3">
      <c r="A51" s="17"/>
      <c r="B51" s="164"/>
      <c r="C51" s="164"/>
      <c r="D51" s="186"/>
      <c r="E51" s="186"/>
      <c r="F51" s="166"/>
    </row>
    <row r="52" spans="1:6" x14ac:dyDescent="0.25">
      <c r="A52" s="12"/>
      <c r="B52" s="172" t="s">
        <v>338</v>
      </c>
      <c r="C52" s="172">
        <v>100</v>
      </c>
      <c r="D52" s="184"/>
      <c r="E52" s="184"/>
      <c r="F52" s="173"/>
    </row>
    <row r="53" spans="1:6" x14ac:dyDescent="0.25">
      <c r="A53" s="13"/>
      <c r="B53" s="174"/>
      <c r="C53" s="174"/>
      <c r="D53" s="185"/>
      <c r="E53" s="185"/>
      <c r="F53" s="175"/>
    </row>
    <row r="54" spans="1:6" ht="15.75" thickBot="1" x14ac:dyDescent="0.3">
      <c r="A54" s="17"/>
      <c r="B54" s="164"/>
      <c r="C54" s="164"/>
      <c r="D54" s="186"/>
      <c r="E54" s="186"/>
      <c r="F54" s="166"/>
    </row>
    <row r="55" spans="1:6" x14ac:dyDescent="0.25">
      <c r="A55" s="9"/>
      <c r="B55" s="1" t="s">
        <v>367</v>
      </c>
      <c r="C55" s="1">
        <v>60</v>
      </c>
      <c r="D55" s="180"/>
      <c r="E55" s="180"/>
      <c r="F55" s="19"/>
    </row>
    <row r="56" spans="1:6" x14ac:dyDescent="0.25">
      <c r="A56" s="9"/>
      <c r="B56" s="174" t="s">
        <v>368</v>
      </c>
      <c r="C56" s="174">
        <v>100</v>
      </c>
      <c r="D56" s="185"/>
      <c r="E56" s="185"/>
      <c r="F56" s="175"/>
    </row>
    <row r="57" spans="1:6" ht="15.75" thickBot="1" x14ac:dyDescent="0.3">
      <c r="A57" s="11"/>
      <c r="B57" s="164"/>
      <c r="C57" s="164"/>
      <c r="D57" s="186"/>
      <c r="E57" s="186"/>
      <c r="F57" s="166"/>
    </row>
    <row r="58" spans="1:6" x14ac:dyDescent="0.25">
      <c r="A58" s="12"/>
      <c r="B58" s="172" t="s">
        <v>339</v>
      </c>
      <c r="C58" s="172">
        <v>65</v>
      </c>
      <c r="D58" s="184"/>
      <c r="E58" s="184"/>
      <c r="F58" s="173"/>
    </row>
    <row r="59" spans="1:6" x14ac:dyDescent="0.25">
      <c r="A59" s="13"/>
      <c r="B59" s="174"/>
      <c r="C59" s="174"/>
      <c r="D59" s="185"/>
      <c r="E59" s="185"/>
      <c r="F59" s="175"/>
    </row>
    <row r="60" spans="1:6" ht="15.75" thickBot="1" x14ac:dyDescent="0.3">
      <c r="A60" s="14"/>
      <c r="B60" s="176"/>
      <c r="C60" s="176"/>
      <c r="D60" s="187"/>
      <c r="E60" s="187"/>
      <c r="F60" s="177"/>
    </row>
    <row r="61" spans="1:6" x14ac:dyDescent="0.25">
      <c r="A61" s="12"/>
      <c r="B61" s="172" t="s">
        <v>340</v>
      </c>
      <c r="C61" s="172">
        <v>85</v>
      </c>
      <c r="D61" s="184"/>
      <c r="E61" s="184"/>
      <c r="F61" s="173"/>
    </row>
    <row r="62" spans="1:6" x14ac:dyDescent="0.25">
      <c r="A62" s="13"/>
      <c r="B62" s="174"/>
      <c r="C62" s="174"/>
      <c r="D62" s="185"/>
      <c r="E62" s="185"/>
      <c r="F62" s="175"/>
    </row>
    <row r="63" spans="1:6" ht="15.75" thickBot="1" x14ac:dyDescent="0.3">
      <c r="A63" s="17"/>
      <c r="B63" s="164"/>
      <c r="C63" s="164"/>
      <c r="D63" s="186"/>
      <c r="E63" s="186"/>
      <c r="F63" s="166"/>
    </row>
    <row r="64" spans="1:6" x14ac:dyDescent="0.25">
      <c r="A64" s="12"/>
      <c r="B64" s="172" t="s">
        <v>341</v>
      </c>
      <c r="C64" s="172">
        <v>65</v>
      </c>
      <c r="D64" s="184"/>
      <c r="E64" s="184"/>
      <c r="F64" s="173"/>
    </row>
    <row r="65" spans="1:6" x14ac:dyDescent="0.25">
      <c r="A65" s="13"/>
      <c r="B65" s="174"/>
      <c r="C65" s="174"/>
      <c r="D65" s="185"/>
      <c r="E65" s="185"/>
      <c r="F65" s="175"/>
    </row>
    <row r="66" spans="1:6" ht="15.75" thickBot="1" x14ac:dyDescent="0.3">
      <c r="A66" s="17"/>
      <c r="B66" s="164"/>
      <c r="C66" s="164"/>
      <c r="D66" s="186"/>
      <c r="E66" s="186"/>
      <c r="F66" s="166"/>
    </row>
    <row r="67" spans="1:6" x14ac:dyDescent="0.25">
      <c r="A67" s="12"/>
      <c r="B67" s="172" t="s">
        <v>342</v>
      </c>
      <c r="C67" s="172">
        <v>65</v>
      </c>
      <c r="D67" s="184"/>
      <c r="E67" s="184"/>
      <c r="F67" s="173"/>
    </row>
    <row r="68" spans="1:6" x14ac:dyDescent="0.25">
      <c r="A68" s="13"/>
      <c r="B68" s="174"/>
      <c r="C68" s="174"/>
      <c r="D68" s="185"/>
      <c r="E68" s="185"/>
      <c r="F68" s="175"/>
    </row>
    <row r="69" spans="1:6" ht="15.75" thickBot="1" x14ac:dyDescent="0.3">
      <c r="A69" s="17"/>
      <c r="B69" s="164"/>
      <c r="C69" s="164"/>
      <c r="D69" s="186"/>
      <c r="E69" s="186"/>
      <c r="F69" s="166"/>
    </row>
    <row r="70" spans="1:6" x14ac:dyDescent="0.25">
      <c r="A70" s="12"/>
      <c r="B70" s="172" t="s">
        <v>343</v>
      </c>
      <c r="C70" s="172" t="s">
        <v>344</v>
      </c>
      <c r="D70" s="184"/>
      <c r="E70" s="184"/>
      <c r="F70" s="173"/>
    </row>
    <row r="71" spans="1:6" x14ac:dyDescent="0.25">
      <c r="A71" s="13"/>
      <c r="B71" s="174"/>
      <c r="C71" s="174"/>
      <c r="D71" s="185"/>
      <c r="E71" s="185"/>
      <c r="F71" s="175"/>
    </row>
    <row r="72" spans="1:6" ht="15.75" thickBot="1" x14ac:dyDescent="0.3">
      <c r="A72" s="17"/>
      <c r="B72" s="164"/>
      <c r="C72" s="164"/>
      <c r="D72" s="186"/>
      <c r="E72" s="186"/>
      <c r="F72" s="166"/>
    </row>
    <row r="73" spans="1:6" x14ac:dyDescent="0.25">
      <c r="A73" s="12"/>
      <c r="B73" s="172" t="s">
        <v>345</v>
      </c>
      <c r="C73" s="172">
        <v>25</v>
      </c>
      <c r="D73" s="184"/>
      <c r="E73" s="184"/>
      <c r="F73" s="173"/>
    </row>
    <row r="74" spans="1:6" x14ac:dyDescent="0.25">
      <c r="A74" s="13"/>
      <c r="B74" s="174"/>
      <c r="C74" s="174"/>
      <c r="D74" s="185"/>
      <c r="E74" s="185"/>
      <c r="F74" s="175"/>
    </row>
    <row r="75" spans="1:6" ht="15.75" thickBot="1" x14ac:dyDescent="0.3">
      <c r="A75" s="17"/>
      <c r="B75" s="164"/>
      <c r="C75" s="164"/>
      <c r="D75" s="186"/>
      <c r="E75" s="186"/>
      <c r="F75" s="166"/>
    </row>
    <row r="76" spans="1:6" x14ac:dyDescent="0.25">
      <c r="A76" s="12"/>
      <c r="B76" s="172" t="s">
        <v>346</v>
      </c>
      <c r="C76" s="172">
        <v>100</v>
      </c>
      <c r="D76" s="184"/>
      <c r="E76" s="184"/>
      <c r="F76" s="173"/>
    </row>
    <row r="77" spans="1:6" x14ac:dyDescent="0.25">
      <c r="A77" s="13"/>
      <c r="B77" s="174"/>
      <c r="C77" s="174"/>
      <c r="D77" s="185"/>
      <c r="E77" s="185"/>
      <c r="F77" s="175"/>
    </row>
    <row r="78" spans="1:6" ht="15.75" thickBot="1" x14ac:dyDescent="0.3">
      <c r="A78" s="17"/>
      <c r="B78" s="164"/>
      <c r="C78" s="164"/>
      <c r="D78" s="186"/>
      <c r="E78" s="186"/>
      <c r="F78" s="166"/>
    </row>
    <row r="79" spans="1:6" x14ac:dyDescent="0.25">
      <c r="A79" s="12"/>
      <c r="B79" s="172" t="s">
        <v>347</v>
      </c>
      <c r="C79" s="172">
        <v>200</v>
      </c>
      <c r="D79" s="184"/>
      <c r="E79" s="184"/>
      <c r="F79" s="173"/>
    </row>
    <row r="80" spans="1:6" x14ac:dyDescent="0.25">
      <c r="A80" s="13"/>
      <c r="B80" s="174"/>
      <c r="C80" s="174"/>
      <c r="D80" s="185"/>
      <c r="E80" s="185"/>
      <c r="F80" s="175"/>
    </row>
    <row r="81" spans="1:6" ht="15.75" thickBot="1" x14ac:dyDescent="0.3">
      <c r="A81" s="17"/>
      <c r="B81" s="164"/>
      <c r="C81" s="164"/>
      <c r="D81" s="186"/>
      <c r="E81" s="186"/>
      <c r="F81" s="166"/>
    </row>
    <row r="82" spans="1:6" x14ac:dyDescent="0.25">
      <c r="A82" s="12"/>
      <c r="B82" s="172" t="s">
        <v>348</v>
      </c>
      <c r="C82" s="172">
        <v>50</v>
      </c>
      <c r="D82" s="184"/>
      <c r="E82" s="184"/>
      <c r="F82" s="173"/>
    </row>
    <row r="83" spans="1:6" x14ac:dyDescent="0.25">
      <c r="A83" s="13"/>
      <c r="B83" s="174"/>
      <c r="C83" s="174"/>
      <c r="D83" s="185"/>
      <c r="E83" s="185"/>
      <c r="F83" s="175"/>
    </row>
    <row r="84" spans="1:6" ht="15.75" thickBot="1" x14ac:dyDescent="0.3">
      <c r="A84" s="17"/>
      <c r="B84" s="164"/>
      <c r="C84" s="164"/>
      <c r="D84" s="186"/>
      <c r="E84" s="186"/>
      <c r="F84" s="166"/>
    </row>
    <row r="85" spans="1:6" x14ac:dyDescent="0.25">
      <c r="A85" s="12"/>
      <c r="B85" s="172" t="s">
        <v>349</v>
      </c>
      <c r="C85" s="172">
        <v>100</v>
      </c>
      <c r="D85" s="184"/>
      <c r="E85" s="184"/>
      <c r="F85" s="173"/>
    </row>
    <row r="86" spans="1:6" x14ac:dyDescent="0.25">
      <c r="A86" s="13"/>
      <c r="B86" s="174"/>
      <c r="C86" s="174"/>
      <c r="D86" s="185"/>
      <c r="E86" s="185"/>
      <c r="F86" s="175"/>
    </row>
    <row r="87" spans="1:6" ht="15.75" thickBot="1" x14ac:dyDescent="0.3">
      <c r="A87" s="17"/>
      <c r="B87" s="164"/>
      <c r="C87" s="164"/>
      <c r="D87" s="186"/>
      <c r="E87" s="186"/>
      <c r="F87" s="166"/>
    </row>
    <row r="88" spans="1:6" x14ac:dyDescent="0.25">
      <c r="A88" s="12"/>
      <c r="B88" s="172" t="s">
        <v>350</v>
      </c>
      <c r="C88" s="172">
        <v>100</v>
      </c>
      <c r="D88" s="184"/>
      <c r="E88" s="184"/>
      <c r="F88" s="173"/>
    </row>
    <row r="89" spans="1:6" x14ac:dyDescent="0.25">
      <c r="A89" s="13"/>
      <c r="B89" s="174"/>
      <c r="C89" s="174"/>
      <c r="D89" s="185"/>
      <c r="E89" s="185"/>
      <c r="F89" s="175"/>
    </row>
    <row r="90" spans="1:6" ht="15.75" thickBot="1" x14ac:dyDescent="0.3">
      <c r="A90" s="17"/>
      <c r="B90" s="164"/>
      <c r="C90" s="164"/>
      <c r="D90" s="186"/>
      <c r="E90" s="186"/>
      <c r="F90" s="166"/>
    </row>
    <row r="91" spans="1:6" x14ac:dyDescent="0.25">
      <c r="A91" s="12"/>
      <c r="B91" s="172" t="s">
        <v>351</v>
      </c>
      <c r="C91" s="172">
        <v>120</v>
      </c>
      <c r="D91" s="184"/>
      <c r="E91" s="184"/>
      <c r="F91" s="173"/>
    </row>
    <row r="92" spans="1:6" x14ac:dyDescent="0.25">
      <c r="A92" s="13"/>
      <c r="B92" s="174"/>
      <c r="C92" s="174"/>
      <c r="D92" s="185"/>
      <c r="E92" s="185"/>
      <c r="F92" s="175"/>
    </row>
    <row r="93" spans="1:6" ht="15.75" thickBot="1" x14ac:dyDescent="0.3">
      <c r="A93" s="17"/>
      <c r="B93" s="164"/>
      <c r="C93" s="164"/>
      <c r="D93" s="186"/>
      <c r="E93" s="186"/>
      <c r="F93" s="166"/>
    </row>
    <row r="94" spans="1:6" x14ac:dyDescent="0.25">
      <c r="A94" s="12"/>
      <c r="B94" s="172" t="s">
        <v>352</v>
      </c>
      <c r="C94" s="172">
        <v>105</v>
      </c>
      <c r="D94" s="184"/>
      <c r="E94" s="184"/>
      <c r="F94" s="173"/>
    </row>
    <row r="95" spans="1:6" x14ac:dyDescent="0.25">
      <c r="A95" s="13"/>
      <c r="B95" s="174"/>
      <c r="C95" s="174"/>
      <c r="D95" s="185"/>
      <c r="E95" s="185"/>
      <c r="F95" s="175"/>
    </row>
    <row r="96" spans="1:6" ht="15.75" thickBot="1" x14ac:dyDescent="0.3">
      <c r="A96" s="17"/>
      <c r="B96" s="164"/>
      <c r="C96" s="164"/>
      <c r="D96" s="186"/>
      <c r="E96" s="186"/>
      <c r="F96" s="166"/>
    </row>
    <row r="97" spans="1:6" x14ac:dyDescent="0.25">
      <c r="A97" s="12"/>
      <c r="B97" s="172" t="s">
        <v>353</v>
      </c>
      <c r="C97" s="172">
        <v>100</v>
      </c>
      <c r="D97" s="184"/>
      <c r="E97" s="184"/>
      <c r="F97" s="173"/>
    </row>
    <row r="98" spans="1:6" x14ac:dyDescent="0.25">
      <c r="A98" s="13"/>
      <c r="B98" s="174"/>
      <c r="C98" s="174"/>
      <c r="D98" s="185"/>
      <c r="E98" s="185"/>
      <c r="F98" s="175"/>
    </row>
    <row r="99" spans="1:6" ht="15.75" thickBot="1" x14ac:dyDescent="0.3">
      <c r="A99" s="17"/>
      <c r="B99" s="164"/>
      <c r="C99" s="164"/>
      <c r="D99" s="186"/>
      <c r="E99" s="186"/>
      <c r="F99" s="166"/>
    </row>
    <row r="100" spans="1:6" x14ac:dyDescent="0.25">
      <c r="A100" s="12"/>
      <c r="B100" s="172" t="s">
        <v>354</v>
      </c>
      <c r="C100" s="172">
        <v>35</v>
      </c>
      <c r="D100" s="184"/>
      <c r="E100" s="184"/>
      <c r="F100" s="173"/>
    </row>
    <row r="101" spans="1:6" x14ac:dyDescent="0.25">
      <c r="A101" s="13"/>
      <c r="B101" s="174"/>
      <c r="C101" s="174"/>
      <c r="D101" s="185"/>
      <c r="E101" s="185"/>
      <c r="F101" s="175"/>
    </row>
    <row r="102" spans="1:6" ht="15.75" thickBot="1" x14ac:dyDescent="0.3">
      <c r="A102" s="17"/>
      <c r="B102" s="164"/>
      <c r="C102" s="164"/>
      <c r="D102" s="186"/>
      <c r="E102" s="186"/>
      <c r="F102" s="166"/>
    </row>
    <row r="103" spans="1:6" x14ac:dyDescent="0.25">
      <c r="A103" s="12"/>
      <c r="B103" s="18" t="s">
        <v>355</v>
      </c>
      <c r="C103" s="18">
        <v>50</v>
      </c>
      <c r="D103" s="182"/>
      <c r="E103" s="182"/>
      <c r="F103" s="19"/>
    </row>
    <row r="104" spans="1:6" x14ac:dyDescent="0.25">
      <c r="A104" s="13"/>
      <c r="B104" s="1" t="s">
        <v>355</v>
      </c>
      <c r="C104" s="1">
        <v>70</v>
      </c>
      <c r="D104" s="180"/>
      <c r="E104" s="180"/>
      <c r="F104" s="20"/>
    </row>
    <row r="105" spans="1:6" x14ac:dyDescent="0.25">
      <c r="A105" s="13"/>
      <c r="B105" s="1" t="s">
        <v>355</v>
      </c>
      <c r="C105" s="1">
        <v>90</v>
      </c>
      <c r="D105" s="180"/>
      <c r="E105" s="180"/>
      <c r="F105" s="20"/>
    </row>
    <row r="106" spans="1:6" x14ac:dyDescent="0.25">
      <c r="A106" s="13"/>
      <c r="B106" s="1" t="s">
        <v>355</v>
      </c>
      <c r="C106" s="1">
        <v>100</v>
      </c>
      <c r="D106" s="180"/>
      <c r="E106" s="180"/>
      <c r="F106" s="20"/>
    </row>
    <row r="107" spans="1:6" ht="15.75" thickBot="1" x14ac:dyDescent="0.3">
      <c r="A107" s="14"/>
      <c r="B107" s="22" t="s">
        <v>355</v>
      </c>
      <c r="C107" s="22">
        <v>120</v>
      </c>
      <c r="D107" s="22"/>
      <c r="E107" s="22"/>
      <c r="F107" s="23"/>
    </row>
  </sheetData>
  <sheetProtection selectLockedCells="1" selectUnlockedCells="1"/>
  <mergeCells count="134">
    <mergeCell ref="B97:B99"/>
    <mergeCell ref="C97:C99"/>
    <mergeCell ref="D97:D99"/>
    <mergeCell ref="E97:E99"/>
    <mergeCell ref="F97:F99"/>
    <mergeCell ref="B100:B102"/>
    <mergeCell ref="C100:C102"/>
    <mergeCell ref="D100:D102"/>
    <mergeCell ref="E100:E102"/>
    <mergeCell ref="F100:F102"/>
    <mergeCell ref="B91:B93"/>
    <mergeCell ref="C91:C93"/>
    <mergeCell ref="D91:D93"/>
    <mergeCell ref="E91:E93"/>
    <mergeCell ref="F91:F93"/>
    <mergeCell ref="B94:B96"/>
    <mergeCell ref="C94:C96"/>
    <mergeCell ref="D94:D96"/>
    <mergeCell ref="E94:E96"/>
    <mergeCell ref="F94:F96"/>
    <mergeCell ref="B85:B87"/>
    <mergeCell ref="C85:C87"/>
    <mergeCell ref="D85:D87"/>
    <mergeCell ref="E85:E87"/>
    <mergeCell ref="F85:F87"/>
    <mergeCell ref="B88:B90"/>
    <mergeCell ref="C88:C90"/>
    <mergeCell ref="D88:D90"/>
    <mergeCell ref="E88:E90"/>
    <mergeCell ref="F88:F90"/>
    <mergeCell ref="B79:B81"/>
    <mergeCell ref="C79:C81"/>
    <mergeCell ref="D79:D81"/>
    <mergeCell ref="E79:E81"/>
    <mergeCell ref="F79:F81"/>
    <mergeCell ref="B82:B84"/>
    <mergeCell ref="C82:C84"/>
    <mergeCell ref="D82:D84"/>
    <mergeCell ref="E82:E84"/>
    <mergeCell ref="F82:F84"/>
    <mergeCell ref="B73:B75"/>
    <mergeCell ref="C73:C75"/>
    <mergeCell ref="D73:D75"/>
    <mergeCell ref="E73:E75"/>
    <mergeCell ref="F73:F75"/>
    <mergeCell ref="B76:B78"/>
    <mergeCell ref="C76:C78"/>
    <mergeCell ref="D76:D78"/>
    <mergeCell ref="E76:E78"/>
    <mergeCell ref="F76:F78"/>
    <mergeCell ref="F67:F69"/>
    <mergeCell ref="E67:E69"/>
    <mergeCell ref="D67:D69"/>
    <mergeCell ref="C67:C69"/>
    <mergeCell ref="B67:B69"/>
    <mergeCell ref="F70:F72"/>
    <mergeCell ref="E70:E72"/>
    <mergeCell ref="D70:D72"/>
    <mergeCell ref="C70:C72"/>
    <mergeCell ref="B70:B72"/>
    <mergeCell ref="B61:B63"/>
    <mergeCell ref="C61:C63"/>
    <mergeCell ref="D61:D63"/>
    <mergeCell ref="E61:E63"/>
    <mergeCell ref="F61:F63"/>
    <mergeCell ref="B64:B66"/>
    <mergeCell ref="C64:C66"/>
    <mergeCell ref="D64:D66"/>
    <mergeCell ref="E64:E66"/>
    <mergeCell ref="F64:F66"/>
    <mergeCell ref="B56:B57"/>
    <mergeCell ref="C56:C57"/>
    <mergeCell ref="D56:D57"/>
    <mergeCell ref="E56:E57"/>
    <mergeCell ref="F56:F57"/>
    <mergeCell ref="B58:B60"/>
    <mergeCell ref="C58:C60"/>
    <mergeCell ref="D58:D60"/>
    <mergeCell ref="E58:E60"/>
    <mergeCell ref="F58:F60"/>
    <mergeCell ref="B50:B51"/>
    <mergeCell ref="C50:C51"/>
    <mergeCell ref="D50:D51"/>
    <mergeCell ref="E50:E51"/>
    <mergeCell ref="F50:F51"/>
    <mergeCell ref="B52:B54"/>
    <mergeCell ref="C52:C54"/>
    <mergeCell ref="D52:D54"/>
    <mergeCell ref="E52:E54"/>
    <mergeCell ref="F52:F54"/>
    <mergeCell ref="B43:B45"/>
    <mergeCell ref="C43:C45"/>
    <mergeCell ref="D43:D45"/>
    <mergeCell ref="E43:E45"/>
    <mergeCell ref="F43:F45"/>
    <mergeCell ref="F46:F48"/>
    <mergeCell ref="B46:B48"/>
    <mergeCell ref="C46:C48"/>
    <mergeCell ref="D46:D48"/>
    <mergeCell ref="E46:E48"/>
    <mergeCell ref="B37:B39"/>
    <mergeCell ref="C37:C39"/>
    <mergeCell ref="D37:D39"/>
    <mergeCell ref="E37:E39"/>
    <mergeCell ref="F37:F39"/>
    <mergeCell ref="B40:B42"/>
    <mergeCell ref="C40:C42"/>
    <mergeCell ref="D40:D42"/>
    <mergeCell ref="E40:E42"/>
    <mergeCell ref="F40:F42"/>
    <mergeCell ref="B35:B36"/>
    <mergeCell ref="C35:C36"/>
    <mergeCell ref="D35:D36"/>
    <mergeCell ref="E35:E36"/>
    <mergeCell ref="F35:F36"/>
    <mergeCell ref="B32:B34"/>
    <mergeCell ref="C32:C34"/>
    <mergeCell ref="D32:D34"/>
    <mergeCell ref="E32:E34"/>
    <mergeCell ref="F32:F34"/>
    <mergeCell ref="A9:A11"/>
    <mergeCell ref="A17:A19"/>
    <mergeCell ref="A29:A31"/>
    <mergeCell ref="A20:A22"/>
    <mergeCell ref="B4:B5"/>
    <mergeCell ref="C4:C5"/>
    <mergeCell ref="D4:D5"/>
    <mergeCell ref="E4:E5"/>
    <mergeCell ref="F4:F5"/>
    <mergeCell ref="B6:B8"/>
    <mergeCell ref="C6:C8"/>
    <mergeCell ref="D6:D8"/>
    <mergeCell ref="E6:E8"/>
    <mergeCell ref="F6:F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ОЗМФ в новых рублях</vt:lpstr>
      <vt:lpstr>основания в новых рублях</vt:lpstr>
      <vt:lpstr>опоры для мягкой мебели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палыч</dc:creator>
  <cp:lastModifiedBy>Arsenal</cp:lastModifiedBy>
  <cp:lastPrinted>2017-12-13T10:25:26Z</cp:lastPrinted>
  <dcterms:created xsi:type="dcterms:W3CDTF">2016-06-03T13:15:46Z</dcterms:created>
  <dcterms:modified xsi:type="dcterms:W3CDTF">2017-12-20T08:16:40Z</dcterms:modified>
</cp:coreProperties>
</file>