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26" windowWidth="19320" windowHeight="9465" tabRatio="609" activeTab="0"/>
  </bookViews>
  <sheets>
    <sheet name="прейск" sheetId="1" r:id="rId1"/>
    <sheet name="прейск (2)" sheetId="2" r:id="rId2"/>
    <sheet name="прейск (директору)" sheetId="3" r:id="rId3"/>
  </sheets>
  <definedNames>
    <definedName name="_xlnm.Print_Titles" localSheetId="0">'прейск'!$8:$8</definedName>
    <definedName name="_xlnm.Print_Titles" localSheetId="1">'прейск (2)'!$8:$8</definedName>
    <definedName name="_xlnm.Print_Titles" localSheetId="2">'прейск (директору)'!$8:$8</definedName>
    <definedName name="_xlnm.Print_Area" localSheetId="0">'прейск'!$A$1:$E$344</definedName>
    <definedName name="_xlnm.Print_Area" localSheetId="1">'прейск (2)'!$A$1:$D$337</definedName>
    <definedName name="_xlnm.Print_Area" localSheetId="2">'прейск (директору)'!$A$1:$M$348</definedName>
  </definedNames>
  <calcPr fullCalcOnLoad="1"/>
</workbook>
</file>

<file path=xl/sharedStrings.xml><?xml version="1.0" encoding="utf-8"?>
<sst xmlns="http://schemas.openxmlformats.org/spreadsheetml/2006/main" count="6344" uniqueCount="417">
  <si>
    <t>пара</t>
  </si>
  <si>
    <t>кг.</t>
  </si>
  <si>
    <t xml:space="preserve">Язык свиной                                                </t>
  </si>
  <si>
    <t>км</t>
  </si>
  <si>
    <t xml:space="preserve">                       </t>
  </si>
  <si>
    <t>Мангал М 05.03.000 л=974мм</t>
  </si>
  <si>
    <t>шт.</t>
  </si>
  <si>
    <t>Урна овальная стационарная ОП-421</t>
  </si>
  <si>
    <t>Урна овальная переносная ОП-420</t>
  </si>
  <si>
    <t xml:space="preserve">Санки детские со скл.спинкой ОП 313.000(тип4) </t>
  </si>
  <si>
    <t>Кресло поворотное 216.000 (на опорах с подлок.)</t>
  </si>
  <si>
    <t>Кресло поворотное 216.000-01(с опор.без подл.)</t>
  </si>
  <si>
    <t>Кресло поворотное 216.000-02(без опор с подл.)</t>
  </si>
  <si>
    <t>Доска гладильная с колодкой ОШ-261.000-01</t>
  </si>
  <si>
    <t>утвержденным и согласованным документам,а именно:</t>
  </si>
  <si>
    <t xml:space="preserve">Мангал складной ОШ 244.000-1 </t>
  </si>
  <si>
    <t>договорам,протоколам согласования свободных отпускных цен</t>
  </si>
  <si>
    <t>Мангал ОП-578.000</t>
  </si>
  <si>
    <t xml:space="preserve">Блок сидений 4-х местный ОП-325.000 </t>
  </si>
  <si>
    <t xml:space="preserve">Чешки </t>
  </si>
  <si>
    <t>Набор походн.д/ж шашл.в к-те с 6-ю шампурОП 327 002 Ф-02</t>
  </si>
  <si>
    <t>Набор походный д/ж шашл.в к-те с 5-ю шампур.ОП 327 002</t>
  </si>
  <si>
    <t xml:space="preserve">Щетка дисковая 122.000.д.140 </t>
  </si>
  <si>
    <t>Устройство для копчения и сушки №170.000</t>
  </si>
  <si>
    <t>м.п.</t>
  </si>
  <si>
    <t>Шапка-ушанка из искусственного меха    (усл.ФСН)</t>
  </si>
  <si>
    <r>
      <t>Тележка ручная ОП-614.000</t>
    </r>
  </si>
  <si>
    <t xml:space="preserve">Стульчик складной со спинкой ОП-339.000 </t>
  </si>
  <si>
    <t>м2</t>
  </si>
  <si>
    <t>Мешок спальный в чехле мод.4а07 МС0-2</t>
  </si>
  <si>
    <t>Мешок спальный в чехле мод.4а07 МС0-3</t>
  </si>
  <si>
    <t>Мешок спальный в чехле мод.4а07 МСП-2</t>
  </si>
  <si>
    <t>Мешок спальный в чехле мод.4а07 МСП-3</t>
  </si>
  <si>
    <t>Кресло поворотнее 216.000-03(без опор и без подл)</t>
  </si>
  <si>
    <t>Заготовки метал.решетки МР-1</t>
  </si>
  <si>
    <t>Мангал складной в к-те с 6-ю шампурами ОШ 244.000</t>
  </si>
  <si>
    <t>Стол дачный ОШ-222</t>
  </si>
  <si>
    <t xml:space="preserve">Набор шампуров ОШ-244.000.12 Ф-01  </t>
  </si>
  <si>
    <t>Ед.изм.</t>
  </si>
  <si>
    <t>Наименование выпущенной продукции</t>
  </si>
  <si>
    <t>Примечание: Цены свободно-отпускные базовые(уточнять)</t>
  </si>
  <si>
    <t>Санки детские ОШ-240.000</t>
  </si>
  <si>
    <t>Бачок алюминиевый 5л  1кат.</t>
  </si>
  <si>
    <t>Бачок алюминиевый 8л  1кат.</t>
  </si>
  <si>
    <t xml:space="preserve">Блок сидений клубных 250.000-01 (4-х местный)  </t>
  </si>
  <si>
    <t xml:space="preserve">Блок сидений клубных 250.000-02 (5-и местный) </t>
  </si>
  <si>
    <t xml:space="preserve">Духовка д/печи(ОШ-125.000)0,5х0,42х0,47 </t>
  </si>
  <si>
    <t>Жетон для вешалки (д.56мм)</t>
  </si>
  <si>
    <t xml:space="preserve">Комплект кассет настенных КНП-1,КНП-2  </t>
  </si>
  <si>
    <t xml:space="preserve">Ложка разливная алюминиевая </t>
  </si>
  <si>
    <t>Номерные алюм.знаки</t>
  </si>
  <si>
    <t xml:space="preserve">Подст.п/пистолет ПП-100.00  </t>
  </si>
  <si>
    <t>Подтоварник 1050х630х280 ОП-525</t>
  </si>
  <si>
    <t xml:space="preserve">Решетка открывающаяся РОО6 </t>
  </si>
  <si>
    <t>Реш.с дверью под эл.магнит.замок(1750х2350)</t>
  </si>
  <si>
    <t xml:space="preserve">Стойка для подвешивания котелка ОП-388.000 </t>
  </si>
  <si>
    <t>час</t>
  </si>
  <si>
    <t>Тележка технологическая ОП-479</t>
  </si>
  <si>
    <t xml:space="preserve">Урна цилиндрическая переносная ОП-419 </t>
  </si>
  <si>
    <t xml:space="preserve">Цепь хозяйственная L=3,5м      </t>
  </si>
  <si>
    <t xml:space="preserve">Чайник алюминиевый 5л 1к </t>
  </si>
  <si>
    <t xml:space="preserve">Чулки прорезинные (для рыбака) </t>
  </si>
  <si>
    <t>м3</t>
  </si>
  <si>
    <t xml:space="preserve">Заготовка крепл.для светильника </t>
  </si>
  <si>
    <t>Куртка мужская утепленная мод.25-11 (образцы)</t>
  </si>
  <si>
    <t xml:space="preserve">Фартук бытовой </t>
  </si>
  <si>
    <t>Стол для разборки вещей ОП-620</t>
  </si>
  <si>
    <t xml:space="preserve">Миска порционная алюминиевая </t>
  </si>
  <si>
    <t xml:space="preserve">Крест металлический для могилы </t>
  </si>
  <si>
    <t xml:space="preserve">Крест деревянный для могилы </t>
  </si>
  <si>
    <t>Улей ОП-553.000</t>
  </si>
  <si>
    <t xml:space="preserve">Кровать 1 Од-П1-Л </t>
  </si>
  <si>
    <t xml:space="preserve">Кровать 1ОД-П2-МЛ </t>
  </si>
  <si>
    <t xml:space="preserve">Урна 3-х секционная ОП-758 </t>
  </si>
  <si>
    <t>Стол раскладной ОШ-222-02</t>
  </si>
  <si>
    <t>Высечка</t>
  </si>
  <si>
    <t>Мангал ОП-821.000</t>
  </si>
  <si>
    <t>Мангал ОП-821.000 К</t>
  </si>
  <si>
    <t xml:space="preserve">Канистра ст.10 л (в п/э рукаве) </t>
  </si>
  <si>
    <t>Пиломатериал обрезной хвойн.пород</t>
  </si>
  <si>
    <t>Пиломатериал необрезной  хвойн.пород</t>
  </si>
  <si>
    <t xml:space="preserve">Качели садовые КС-01.000    </t>
  </si>
  <si>
    <t xml:space="preserve">Булочка "Пышка" развесом 0,1кг </t>
  </si>
  <si>
    <t>Мангал ОП-871.000</t>
  </si>
  <si>
    <t xml:space="preserve">Миска алюминиевая 1 к </t>
  </si>
  <si>
    <t>Хлеб пшеничн."Молочный" высш с. Форм.разв.0,5кг</t>
  </si>
  <si>
    <t xml:space="preserve">Чайник алюминиевый 3л 1к </t>
  </si>
  <si>
    <t xml:space="preserve">Тумбочка прикроватная ТП-2   </t>
  </si>
  <si>
    <t>Тачка садовая одноколесная ОП-875.000</t>
  </si>
  <si>
    <t xml:space="preserve">Блок сидений клубных 250.000 (3-х местный)  </t>
  </si>
  <si>
    <t xml:space="preserve">Урна цилиндрическая стационарная ОП-418  </t>
  </si>
  <si>
    <t xml:space="preserve">Блок сидений клубных 250.000-3 (2-х местный)  </t>
  </si>
  <si>
    <t>Табурет винтовой 217.000</t>
  </si>
  <si>
    <t>Табурет поворотный ОП-908.000</t>
  </si>
  <si>
    <t>Стульчик складной туристический ОП-312.000</t>
  </si>
  <si>
    <t>Замок проходной Ш-276.000</t>
  </si>
  <si>
    <t xml:space="preserve">Цепь транспортерная УТФ-320(8мм)3,5м </t>
  </si>
  <si>
    <t>Качели садовые КС-03.000</t>
  </si>
  <si>
    <t>Дрова L=1 м.п.</t>
  </si>
  <si>
    <t>Щит с монтажной панелью исполнения IP31 ЩМП4.0</t>
  </si>
  <si>
    <t>Устройство для опечатывания дверей ОП-342</t>
  </si>
  <si>
    <t>Устройство для опечатывания ОП-344А</t>
  </si>
  <si>
    <t xml:space="preserve">Контейнер для мусора КМ12  </t>
  </si>
  <si>
    <t xml:space="preserve">Свободн.отпускн.цена за 1 км пробега а/трансп.  </t>
  </si>
  <si>
    <t xml:space="preserve">Свободн.отпускн.цена за 1 час использ. а/трансп. </t>
  </si>
  <si>
    <t>Поддон деревянный 1200х800 (хв)</t>
  </si>
  <si>
    <t>Контейнер для сбора ТКО без крышки (КМ-10А)</t>
  </si>
  <si>
    <t>Контейнер для сбора ТКО с крышкой (КМ-10А)</t>
  </si>
  <si>
    <t xml:space="preserve">Контейнер мет.для мусора без крышки КМ1 </t>
  </si>
  <si>
    <t>Мангал МК-01.000</t>
  </si>
  <si>
    <t>Мангал ОП-871.000К</t>
  </si>
  <si>
    <t>Мангал ОП-962.000(с коптильней)</t>
  </si>
  <si>
    <t>Мангал ОП-977.000</t>
  </si>
  <si>
    <t>Рукавицы хоз. с прорез.наладонником р-р 2   с 1.03.15</t>
  </si>
  <si>
    <t>Рукавицы хоз.из вещ. имущества   с 1.02.15</t>
  </si>
  <si>
    <t>Труба 140х60 L=4490</t>
  </si>
  <si>
    <t xml:space="preserve">Труба 140х60 L=2390 </t>
  </si>
  <si>
    <t xml:space="preserve">Труба 140х60 L=2450 </t>
  </si>
  <si>
    <t xml:space="preserve">Труба 140х60 L=370 </t>
  </si>
  <si>
    <t xml:space="preserve">Труба 140х60 L=3360 </t>
  </si>
  <si>
    <t>Механизм трансформации МТ-09.12.000</t>
  </si>
  <si>
    <t>Столик на кладбище ОП-980-00</t>
  </si>
  <si>
    <t>Столик на кладбище ОП-980-01</t>
  </si>
  <si>
    <t>Столик на кладбище ОП-980-02</t>
  </si>
  <si>
    <t>Столик на кладбище ОП-980-03</t>
  </si>
  <si>
    <t>Скамейка на кладбище ОП-981-00</t>
  </si>
  <si>
    <t>Скамейка на кладбище ОП-981-01</t>
  </si>
  <si>
    <t>Скамейка на кладбище ОП-981-02</t>
  </si>
  <si>
    <t>Костюм х/б поварской бел цв. (куртка,брюки,фартук,колпак)</t>
  </si>
  <si>
    <t>Куртка мужская ватная (телогрейка) (для уг.исп.сист.)</t>
  </si>
  <si>
    <t xml:space="preserve">Щит с монтажной панелью исполнения IP31 ЩМП1.0 </t>
  </si>
  <si>
    <t>Щит с монт.панелью исполнен IP31 ЩМП2.0</t>
  </si>
  <si>
    <t>Качели садовые КС-5.000</t>
  </si>
  <si>
    <t>Пластина соеденит. 200х80</t>
  </si>
  <si>
    <t>Пластина соеденит. 200х100</t>
  </si>
  <si>
    <t>Пластина соеденит. 140х60</t>
  </si>
  <si>
    <t>Пластина соеденит. 120х60</t>
  </si>
  <si>
    <t>Пластина соеденит. 240х80</t>
  </si>
  <si>
    <t>Пластина соеденит. 240х100</t>
  </si>
  <si>
    <t>Пластина соеденит. 240х120</t>
  </si>
  <si>
    <t>Уголок крепежный  60х60х60</t>
  </si>
  <si>
    <t>Уголок крепежный 100х100х80</t>
  </si>
  <si>
    <t>к-кт</t>
  </si>
  <si>
    <t>Телогрейка ватная (куртка ватная) (для уг.исп.сист.)</t>
  </si>
  <si>
    <t>Шампур ОП-327.002</t>
  </si>
  <si>
    <t xml:space="preserve">Шампур ОШ-244.000.12 </t>
  </si>
  <si>
    <t xml:space="preserve">Шампур ОП-971 </t>
  </si>
  <si>
    <t>Уголок крепежный 120х120х100</t>
  </si>
  <si>
    <t>Головной убор летний</t>
  </si>
  <si>
    <t>Рубаха и кальсоны нательные</t>
  </si>
  <si>
    <t>Подушка ватная (50х60)</t>
  </si>
  <si>
    <t xml:space="preserve">Трусы х/б(трусы муж.мод.04-11)  </t>
  </si>
  <si>
    <t>Канистра ст.10 л (в п/э рукаве с порошк. покрытием)</t>
  </si>
  <si>
    <t>Канистра ст.20 л (в п/э рукаве с порошк.покрытием)</t>
  </si>
  <si>
    <t>Канистра ст.10 л (в п/э рукаве без покрытия)</t>
  </si>
  <si>
    <t>Канистра ст.20 л (в п/э рукаве без покрытия)</t>
  </si>
  <si>
    <t>Канистра ст.10 л (в п/э рукаве грунтованная)</t>
  </si>
  <si>
    <t>Канистра ст.20 л (в п/э рукаве грунтованная)</t>
  </si>
  <si>
    <t>Канистра ст.10 л (в карт.коробке с порошк.покрытием)</t>
  </si>
  <si>
    <t>Канистра ст.20 л (в карт.коробке с порошк.покрытием)</t>
  </si>
  <si>
    <t xml:space="preserve">Качели садовые КС-02.000    </t>
  </si>
  <si>
    <t>Качели садовые КС-04.000</t>
  </si>
  <si>
    <t>Качели садовые КС-6.000</t>
  </si>
  <si>
    <t>Канистра ст.20 л (в картонной коробке без покрытия)</t>
  </si>
  <si>
    <t>Шкаф для хранения газовых баллонов (ОП-1015)</t>
  </si>
  <si>
    <t xml:space="preserve">Канистра ст.20 л (с порошковым покрытием) </t>
  </si>
  <si>
    <t>Кровать 1-ярусная 1900х700х1700мм ОП-360.1.000</t>
  </si>
  <si>
    <t>Кровать 2-ярусная 1900х700х1700мм ОП-360.2.000</t>
  </si>
  <si>
    <t>Скамья металлическая ОП-807.000а(3-х местная)</t>
  </si>
  <si>
    <t xml:space="preserve">Жетон нагрудный с личным номером </t>
  </si>
  <si>
    <t xml:space="preserve">Втулка №3 </t>
  </si>
  <si>
    <t>Втулка №4</t>
  </si>
  <si>
    <t>Кровать 1-ярусная 1900х700х814мм ОП-360.1.000(Д)</t>
  </si>
  <si>
    <t>Кровать 2-ярусная 1900х700х1714мм ОП-360.2.000(Д)</t>
  </si>
  <si>
    <t>Кровать 1-ярусная ОП-1003.000-01</t>
  </si>
  <si>
    <t>Кровать 2-ярусная металлическая ОП-1003.000Л</t>
  </si>
  <si>
    <t xml:space="preserve">Ограда для могилы тип1  </t>
  </si>
  <si>
    <t>Ограда для могилы тип2</t>
  </si>
  <si>
    <t>Ограда для могилы тип3</t>
  </si>
  <si>
    <t>Ограда для могилы тип4</t>
  </si>
  <si>
    <t>Ограда для могилы тип6</t>
  </si>
  <si>
    <t>Ограда для могилы тип7</t>
  </si>
  <si>
    <t>Ограда для могилы тип8</t>
  </si>
  <si>
    <t>Ограда для могилы тип9</t>
  </si>
  <si>
    <t>Поддон ПОД 750х1250-1,2 хв</t>
  </si>
  <si>
    <t>Туалет ОП-657</t>
  </si>
  <si>
    <t>Турникет неразборный</t>
  </si>
  <si>
    <t>Ком-кт.  заг-ки для сборки 8-ми мест.блоч. выгула</t>
  </si>
  <si>
    <t xml:space="preserve">Канистра ст.10 л (с порошковым покрытием) </t>
  </si>
  <si>
    <t>Ящик почтовый многосекционный ЯП-02.000 (400х200х807мм)</t>
  </si>
  <si>
    <t>Ящик почтовый многосекционный ЯП-03.000 (400х200х679мм)</t>
  </si>
  <si>
    <t>Ограда для могилы тип10</t>
  </si>
  <si>
    <t xml:space="preserve">Рукавицы хоз. р-р 2 с наладонником из ветоши грубой </t>
  </si>
  <si>
    <t>Ящик почтовый одинарный ЯПО-01.000 (300х100х400мм)</t>
  </si>
  <si>
    <t>Скамейка- трансформер</t>
  </si>
  <si>
    <t xml:space="preserve">Рукавицы хоз.утепленные р-р3 с прорезин.налад. </t>
  </si>
  <si>
    <t>Багажник а/моб.БАУ 50.000</t>
  </si>
  <si>
    <t>Фартук прорезиненный с нагрудником (для уг.исп.сист.)</t>
  </si>
  <si>
    <t>Плуг-окучник ПО-267.000</t>
  </si>
  <si>
    <t>Наволочка подуш.верх.из суров.бязи (50х60) (для уг исп.сист.)</t>
  </si>
  <si>
    <t>Наволочка верх.из отбелен.бязи (50х60) (для уг исп.сист.)</t>
  </si>
  <si>
    <t>Простыня из отбеленной ткани (для уг.исп.сист.)</t>
  </si>
  <si>
    <t>Простыня из суровой бязи (214х120) (для уг.исп.сист.)</t>
  </si>
  <si>
    <t>Полотенце вафельное х/б р-р 45х95см )д/уг.исп.сист.)</t>
  </si>
  <si>
    <t>Сорочка мужская верхняя мод.03-11 (для уг.исп.сист.)</t>
  </si>
  <si>
    <t>Халат рабочий темного цвета мужской (для уг.исп.сист.)</t>
  </si>
  <si>
    <t>Халат рабочий темного цвета женский (для уг.исп.сист.)</t>
  </si>
  <si>
    <t>Стул жесткий на металлическом каркасе ОП-1121.000</t>
  </si>
  <si>
    <t>Ограда для могилы тип11</t>
  </si>
  <si>
    <t>Халат х/б рабочий мужской</t>
  </si>
  <si>
    <t>Халат х/б рабочий женский</t>
  </si>
  <si>
    <t>Мангал ОП-1053</t>
  </si>
  <si>
    <t>Прогон ПР-7</t>
  </si>
  <si>
    <t>Панель для забора 0,5х590ммм (полная покраска)</t>
  </si>
  <si>
    <t>Панель для забора 0,5х590ммм (односторонняя покраска)</t>
  </si>
  <si>
    <t>Панель для забора 0,5х590ммм (без покраски)</t>
  </si>
  <si>
    <t>Тент на крышу</t>
  </si>
  <si>
    <t>Ящик почтовый одинарный с крышей ЯПК-01.000</t>
  </si>
  <si>
    <t>Костюм х/бумажный (к-м муж.мод.02-11"Зми"(для уг.исп.сист.)</t>
  </si>
  <si>
    <t>Почтовый немаркировочный конверт ф.229х324мм</t>
  </si>
  <si>
    <t>Кровать 1-ярусная 1900х700х814мм ОП-360.1.000</t>
  </si>
  <si>
    <t>Кровать 2-ярусная 1900х700х1714мм ОП-360.2.000</t>
  </si>
  <si>
    <t>Ботинки утеплен.на искуственном меху М.318А "КИ"</t>
  </si>
  <si>
    <t xml:space="preserve">Костюм муж.брезент.р-р104-108 </t>
  </si>
  <si>
    <t>Почтовый немаркир.конверт формата 230х160мм</t>
  </si>
  <si>
    <t>Почтовый немаркирован.конверт форм.110х220мм</t>
  </si>
  <si>
    <t>Рук.хоз.р-р2 из диагонали с налад.из диаг.</t>
  </si>
  <si>
    <t xml:space="preserve">К-кт шв.изд.с порол.на качели сад. КС-01./-04./-5.000 </t>
  </si>
  <si>
    <t>Ящик почтовый многос.ЯП-01.000  6 яч.(400х200х935мм)</t>
  </si>
  <si>
    <t>Лоток хлебный 4-х борт 730х450 ОП967.000-01</t>
  </si>
  <si>
    <t>Кровать металлическая ОП-1163.000</t>
  </si>
  <si>
    <t>Подушка спальная мод. 10-13</t>
  </si>
  <si>
    <t>Наматрацник мод. 10-13</t>
  </si>
  <si>
    <t>Кровать металлическая ОП-1163.000-01</t>
  </si>
  <si>
    <t>Светильник ДПЛ 01-05-005- УХЛЗ.1(ШПЖИ 2.422.001-03)</t>
  </si>
  <si>
    <t>Декоративный элемент №2 L=250мм</t>
  </si>
  <si>
    <t>Декоративный элемент №3 L=420мм</t>
  </si>
  <si>
    <t>Замок камерный Ш 176.00.00.00К</t>
  </si>
  <si>
    <t>Вешалка напольная №1</t>
  </si>
  <si>
    <t>Цветочница оконная ЦО-001</t>
  </si>
  <si>
    <t xml:space="preserve">Замок камерный Ш 176.00.00.00 К-01 </t>
  </si>
  <si>
    <t>Табурет ОП-440.000</t>
  </si>
  <si>
    <t>Табурет ОП-441.000</t>
  </si>
  <si>
    <t>Лампа светодиодн. ЛСБН 25-1200-01-G13 230В-10Вт</t>
  </si>
  <si>
    <t>Лампа светодиодн. ЛСБН 32-1200-01-G13 230В-10Вт</t>
  </si>
  <si>
    <t>Сетка шарнирная h=1600мм</t>
  </si>
  <si>
    <t>Сетка шарнирная  h=2000мм</t>
  </si>
  <si>
    <t>Комплект роликового механизма для ворот    (8,01кг)</t>
  </si>
  <si>
    <t>Канистра ст.20 л (в карт.короб.с порошк.покр.без рукава)</t>
  </si>
  <si>
    <t>Канистра ст.10 л (в карт.короб.с порошк.покр.без рукава)</t>
  </si>
  <si>
    <t>Цепь транспортерная с чистиками УТФ-320(8мм)3,5м</t>
  </si>
  <si>
    <t>Кружка алюминиевая 0,5л</t>
  </si>
  <si>
    <t>Кровать металлическая ОП-1175</t>
  </si>
  <si>
    <t>Крепление Л20/25</t>
  </si>
  <si>
    <t>Крепление Л20/50</t>
  </si>
  <si>
    <t>Крепление Л20/8</t>
  </si>
  <si>
    <t>Крепление Л20/15</t>
  </si>
  <si>
    <t>Крепление подвесное КПУ-25</t>
  </si>
  <si>
    <t>Крепление специальное "СМ"</t>
  </si>
  <si>
    <t>Зонт-контейнер ОП-1248.000</t>
  </si>
  <si>
    <t>Стол на металиическом каркасе</t>
  </si>
  <si>
    <t>Стул на металлическом каркасе</t>
  </si>
  <si>
    <t>Флюгер ОП-1275</t>
  </si>
  <si>
    <t>Буржуйка на опилках</t>
  </si>
  <si>
    <t>Начальник ОЭПиОТ                                                                                                                              С.А.Винников</t>
  </si>
  <si>
    <t>Кровать металлическая двухьярусная ОП-1224.000</t>
  </si>
  <si>
    <t>Верстак ОП-1170</t>
  </si>
  <si>
    <t>-</t>
  </si>
  <si>
    <t>Канистра ст.20л (без покрытия, без упаковки)</t>
  </si>
  <si>
    <t>Крепление КП</t>
  </si>
  <si>
    <t>Крепление гибкое на станок</t>
  </si>
  <si>
    <t>Тарелка алюминиевая мелкая</t>
  </si>
  <si>
    <t>1.06.16</t>
  </si>
  <si>
    <t>1.05.16</t>
  </si>
  <si>
    <t>1.03.16</t>
  </si>
  <si>
    <t>1.07.16</t>
  </si>
  <si>
    <t>1.04.16</t>
  </si>
  <si>
    <t>1.10.16</t>
  </si>
  <si>
    <t>1.09.16</t>
  </si>
  <si>
    <t>1.08.16</t>
  </si>
  <si>
    <t>Матрас ватный (для уг.исп.сист.)</t>
  </si>
  <si>
    <t>6.12.16</t>
  </si>
  <si>
    <t>1.11.16</t>
  </si>
  <si>
    <t xml:space="preserve"> 8.11.16</t>
  </si>
  <si>
    <t>Дата повышения цены</t>
  </si>
  <si>
    <r>
      <t>Духовка д/печи(ОШ-125.000)0,3х0,34х0,47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образец)</t>
    </r>
  </si>
  <si>
    <r>
      <t>Щетка металлическая ручная 234.000</t>
    </r>
    <r>
      <rPr>
        <b/>
        <sz val="14"/>
        <rFont val="Times New Roman"/>
        <family val="1"/>
      </rPr>
      <t xml:space="preserve"> </t>
    </r>
  </si>
  <si>
    <t>Цена без НДС со скидкой 3%, руб.коп</t>
  </si>
  <si>
    <t>Цена с НДС со скидкой 3%, руб.коп</t>
  </si>
  <si>
    <t>Цена без НДС со скидкой 5%, руб.коп.</t>
  </si>
  <si>
    <t>Цена с НДС со скидкой 5%, руб.коп.</t>
  </si>
  <si>
    <t>Теплица ОП-701</t>
  </si>
  <si>
    <t>Теплица ОП-701(а) (3000х4000мм)</t>
  </si>
  <si>
    <t>Теплица ОП-701(б) (3000х8000мм)</t>
  </si>
  <si>
    <t>ост. без измен.</t>
  </si>
  <si>
    <t>меняем цену</t>
  </si>
  <si>
    <t>удаляем</t>
  </si>
  <si>
    <t>Швейка</t>
  </si>
  <si>
    <r>
      <t xml:space="preserve">Ложка столовая алюм.1кат </t>
    </r>
    <r>
      <rPr>
        <b/>
        <sz val="14"/>
        <color indexed="10"/>
        <rFont val="Times New Roman"/>
        <family val="1"/>
      </rPr>
      <t xml:space="preserve">   </t>
    </r>
  </si>
  <si>
    <r>
      <t xml:space="preserve">Стойка для сушки белья ОП-414 </t>
    </r>
    <r>
      <rPr>
        <b/>
        <sz val="14"/>
        <color indexed="10"/>
        <rFont val="Times New Roman"/>
        <family val="1"/>
      </rPr>
      <t xml:space="preserve"> </t>
    </r>
  </si>
  <si>
    <r>
      <t xml:space="preserve">Стойка для сушки белья (ОП-457) </t>
    </r>
    <r>
      <rPr>
        <b/>
        <sz val="14"/>
        <color indexed="10"/>
        <rFont val="Times New Roman"/>
        <family val="1"/>
      </rPr>
      <t xml:space="preserve"> </t>
    </r>
  </si>
  <si>
    <t xml:space="preserve">Подст.п/пистолет ПП-100.00-01  </t>
  </si>
  <si>
    <t>Светильник ДКУ-01-144х0,5-001 УХЛ.1 "Эллада"</t>
  </si>
  <si>
    <t>Светильник ДКУ-01-72х0,5-001 УХЛ.1 "Эллада"</t>
  </si>
  <si>
    <t>Светильник ДКУ-01-36х0,5-001 УХЛ.1 "Эллада"</t>
  </si>
  <si>
    <t>Светильник ДКУ-01-18х0,5-001 УХЛ.1 "Эллада"</t>
  </si>
  <si>
    <t>Крепление на трубу Т55</t>
  </si>
  <si>
    <t>Стол дачный ОШ-222-01</t>
  </si>
  <si>
    <t>Тележка ручная ОП-171.000</t>
  </si>
  <si>
    <t xml:space="preserve">Тележка ручная ОП-171.000-01 </t>
  </si>
  <si>
    <t>Светильник ДКУ-01-18*0,5-001 24вольта УХЛ.1 "Эллада"</t>
  </si>
  <si>
    <t>1.02.17</t>
  </si>
  <si>
    <t xml:space="preserve">К-кт шв.изд. б/пор.на кач.сад.КС-01.000,КС-5.000 вар.1  </t>
  </si>
  <si>
    <t xml:space="preserve">К-кт шв.изд. б/пор.на кач.сад.КС-01.000,КС-5.000 вар.2   </t>
  </si>
  <si>
    <t xml:space="preserve">Рукавицы брезент. р-р2 с налад.из брезента  </t>
  </si>
  <si>
    <t>Утверждаю</t>
  </si>
  <si>
    <t>предприятия " ИК8 - Поиск "</t>
  </si>
  <si>
    <t>Продукция,реализованная по ценам, отличным от цен в прейкуранте,отпускается по другим</t>
  </si>
  <si>
    <t>Цена ед. продукции без НДС в руб.коп</t>
  </si>
  <si>
    <t xml:space="preserve">Свободная отпускн.цена с НДС в руб.коп </t>
  </si>
  <si>
    <t>Утепляющая подкладка ОП 616.300 для санок ОП-616.000А</t>
  </si>
  <si>
    <t>Ограда для могилы тип12</t>
  </si>
  <si>
    <t>Ограда для могилы тип13</t>
  </si>
  <si>
    <t>Ограда для могилы тип14</t>
  </si>
  <si>
    <t>маш/ч</t>
  </si>
  <si>
    <t>Св.отп.цена за 1маш/ч раб.а/погрузчика 1960</t>
  </si>
  <si>
    <t>Св.отп.цена за 1маш/ч раб.а/погрузчика 2094</t>
  </si>
  <si>
    <t>Св.отп.цена за 1маш/ч раб.трактора МТЗ-50 ,МТЗ-570</t>
  </si>
  <si>
    <t>Св.отп.цена за 1маш/ч раб.а/погрузчика BAOLI</t>
  </si>
  <si>
    <t>Удалить</t>
  </si>
  <si>
    <t>Урна цилиндрическая V=35л. ОП-1400.000</t>
  </si>
  <si>
    <t>Ограда для могилы тип15</t>
  </si>
  <si>
    <t>Кровать металлическая одноярусная ОП-1224.1.000</t>
  </si>
  <si>
    <t>Кронштейн мет.ОП-315.310 в сб. со втулкой</t>
  </si>
  <si>
    <t>2.05.17</t>
  </si>
  <si>
    <t>остатки</t>
  </si>
  <si>
    <t>Поддон 1200*800</t>
  </si>
  <si>
    <t>Свободная отпускн.цена  в $ США</t>
  </si>
  <si>
    <t>Светильник ДПО 01-24*1-001 УХЛ 4.2 "АрмстронгСити"</t>
  </si>
  <si>
    <t>Заготовка трубы 140х60, L=2,86</t>
  </si>
  <si>
    <t>Примечание</t>
  </si>
  <si>
    <t>Кабина душевая садовая ОП-1281.000</t>
  </si>
  <si>
    <t>1.06.17</t>
  </si>
  <si>
    <t>Кабина душевая садовая ОП-1440.000</t>
  </si>
  <si>
    <t xml:space="preserve">Качели садовые КС-01.000  МС  </t>
  </si>
  <si>
    <t xml:space="preserve">Качели садовые КС-5.000 МС   </t>
  </si>
  <si>
    <t>Мангал с топкой</t>
  </si>
  <si>
    <t>Светильник ДКУ-01-144х0,5-003 УХЛ.1 "Эллада"</t>
  </si>
  <si>
    <t xml:space="preserve">Хлеб "Оршанский" пшеничн. из муки 2с. развес.0,72кг  </t>
  </si>
  <si>
    <t xml:space="preserve">Хлеб "Оршанский" ржано-пшеничн. разв.0,9кг  </t>
  </si>
  <si>
    <t>Кабина душевая садовая ОП-1281.000-01</t>
  </si>
  <si>
    <t>1.08.17</t>
  </si>
  <si>
    <t>Замок проходной Ш-276.000-01</t>
  </si>
  <si>
    <t>Директор государственного</t>
  </si>
  <si>
    <t>__________Н.М. Калиновский</t>
  </si>
  <si>
    <t>9.08.17</t>
  </si>
  <si>
    <t>тыс шт</t>
  </si>
  <si>
    <t>Стол складной ОП-1472.000</t>
  </si>
  <si>
    <t>Стул складной ОП-1471.000</t>
  </si>
  <si>
    <t>Стул с подлокотником плетеный</t>
  </si>
  <si>
    <t>Мангал разборный ОП-1456.000</t>
  </si>
  <si>
    <t>2.10.17</t>
  </si>
  <si>
    <t>2.10.2017</t>
  </si>
  <si>
    <t>Печь для воды ОП-1180.000</t>
  </si>
  <si>
    <t>Сруб бани 6*4м</t>
  </si>
  <si>
    <t>1.10.17</t>
  </si>
  <si>
    <t>Стол ОП-1520.000</t>
  </si>
  <si>
    <t>Кресло-шезлонг ОП-1474.000</t>
  </si>
  <si>
    <t>28.08.17</t>
  </si>
  <si>
    <t>Шезлонг</t>
  </si>
  <si>
    <t>Цена с НДС со скидкой 7%, руб.коп.</t>
  </si>
  <si>
    <t>Цена без НДС со скидкой 7%, руб.коп.</t>
  </si>
  <si>
    <t>Санки детские ОП-616.000</t>
  </si>
  <si>
    <t>Санки детские ОП-616.000А</t>
  </si>
  <si>
    <r>
      <t>Канистра ст.20 л (в п/э рукаве с пор.покр.)</t>
    </r>
    <r>
      <rPr>
        <b/>
        <sz val="13"/>
        <rFont val="Times New Roman"/>
        <family val="1"/>
      </rPr>
      <t>для резидентов РФ</t>
    </r>
  </si>
  <si>
    <r>
      <t>Канистра ст.10 л (в п/э рукаве с пор.покр.)</t>
    </r>
    <r>
      <rPr>
        <b/>
        <sz val="13"/>
        <rFont val="Times New Roman"/>
        <family val="1"/>
      </rPr>
      <t xml:space="preserve">для резидентов РФ </t>
    </r>
  </si>
  <si>
    <r>
      <t xml:space="preserve">Канистра ст.20 л (в карт.коробке с пор.покр.) </t>
    </r>
    <r>
      <rPr>
        <b/>
        <sz val="13"/>
        <rFont val="Times New Roman"/>
        <family val="1"/>
      </rPr>
      <t>для резидентов РФ</t>
    </r>
  </si>
  <si>
    <r>
      <t>Канистра ст.10 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(в карт.коробке с пор.покр.)</t>
    </r>
    <r>
      <rPr>
        <b/>
        <sz val="13"/>
        <rFont val="Times New Roman"/>
        <family val="1"/>
      </rPr>
      <t>для резидентов РФ</t>
    </r>
  </si>
  <si>
    <t>Печь  ОП-1280.000-01</t>
  </si>
  <si>
    <t>1.11.17</t>
  </si>
  <si>
    <t>Лопата ОП-581</t>
  </si>
  <si>
    <t>1.01.18</t>
  </si>
  <si>
    <t>5.10.17</t>
  </si>
  <si>
    <t>Шкаф для вещей (18 ячеек) ШВ-01.000-01</t>
  </si>
  <si>
    <t>Кровать армейская ОП-1560.000</t>
  </si>
  <si>
    <t>Шкаф для вещей (36 ячеек) ШВ-01.000</t>
  </si>
  <si>
    <t>Шкаф для вещей (54ячеек) ШВ-01.000-02</t>
  </si>
  <si>
    <t>1.02.18</t>
  </si>
  <si>
    <t>Прейскурант № 2</t>
  </si>
  <si>
    <t>готовой продукции предприятия РУП "ИК8-Поиск" с 1.02.2018г.</t>
  </si>
  <si>
    <t>1.03.18</t>
  </si>
  <si>
    <t>Кронштейн двойной ТПК 004</t>
  </si>
  <si>
    <t>Кронштейн тройной ТПК 004</t>
  </si>
  <si>
    <t>Кронштейн подвесной ТПК 004</t>
  </si>
  <si>
    <t>Кронштейн поворотный ТПК 004</t>
  </si>
  <si>
    <t>Светильник ДПО 01-24*1-002 УХЛ 4.2 "АрмстронгСити"(опал)</t>
  </si>
  <si>
    <t>Светильник "Эллада плюс 36" ДКУ 01-36х1-001 УХЛ.1 в комплекте с креплением на трубу 004</t>
  </si>
  <si>
    <t xml:space="preserve">Светильник "Эллада плюс 36" ДКУ-01-36х1-001 УХЛ.1 </t>
  </si>
  <si>
    <t xml:space="preserve">Светильник "Эллада плюс 48" ДКУ-01-48х1-001 УХЛ.1 </t>
  </si>
  <si>
    <t>Светильник "Эллада плюс 48" ДКУ 01-48х1-001 УХЛ.1 в комплекте с креплением на трубу 004</t>
  </si>
  <si>
    <t>Светильник "Эллада плюс 60" ДКУ 01-60х1-001 УХЛ.1 в комплекте с креплением на трубу 004</t>
  </si>
  <si>
    <t>Светильник "Эллада плюс 72"ДКУ-01-72х1-001 УХЛ.1</t>
  </si>
  <si>
    <t>Светильник"Эллада плюс 12" ДКУ 01-12*1-001 УХЛ.1</t>
  </si>
  <si>
    <t>Прейскурант № 4</t>
  </si>
  <si>
    <t>готовой продукции предприятия РУП "ИК8-Поиск" с 1.04.2018г.</t>
  </si>
  <si>
    <t>1.04.18</t>
  </si>
  <si>
    <t>Рост цены, %</t>
  </si>
  <si>
    <r>
      <t xml:space="preserve">Цена </t>
    </r>
    <r>
      <rPr>
        <b/>
        <sz val="14"/>
        <rFont val="Times New Roman"/>
        <family val="1"/>
      </rPr>
      <t>действующая</t>
    </r>
    <r>
      <rPr>
        <sz val="14"/>
        <rFont val="Times New Roman"/>
        <family val="1"/>
      </rPr>
      <t xml:space="preserve"> без НДС в руб.коп</t>
    </r>
  </si>
  <si>
    <r>
      <t xml:space="preserve">Цена </t>
    </r>
    <r>
      <rPr>
        <b/>
        <sz val="14"/>
        <rFont val="Times New Roman"/>
        <family val="1"/>
      </rPr>
      <t>предлагаемая</t>
    </r>
    <r>
      <rPr>
        <sz val="14"/>
        <rFont val="Times New Roman"/>
        <family val="1"/>
      </rPr>
      <t xml:space="preserve"> без НДС в руб.коп</t>
    </r>
  </si>
  <si>
    <t xml:space="preserve">Светильник "Эллада плюс 60" ДКУ 01-60х1-001 УХЛ.1 </t>
  </si>
  <si>
    <t xml:space="preserve">Светильник "Эллада плюс 24" ДКУ-01-24х1-001 УХЛ.1 </t>
  </si>
  <si>
    <t>Тент на качели КС-01.000</t>
  </si>
  <si>
    <t>Начальник ОЭПиОТ                                                                                           С.А.Винников</t>
  </si>
  <si>
    <t>готовой продукции предприятия РУП "ИК8-Поиск" с 1.06.2018г.</t>
  </si>
  <si>
    <t>К-т метизов к качелям садовым КС-01.000</t>
  </si>
  <si>
    <t>К-т деталей к качелям ОП 315 "Ск"</t>
  </si>
  <si>
    <t>Прайс-лист № 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</si>
</sst>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"/>
    <numFmt numFmtId="177" formatCode="_-* #,##0.000_р_._-;\-* #,##0.000_р_._-;_-* &quot;-&quot;???_р_._-;_-@_-"/>
    <numFmt numFmtId="178" formatCode="_-* #,##0_р_._-;\-* #,##0_р_._-;_-* &quot;-&quot;??_р_._-;_-@_-"/>
    <numFmt numFmtId="179" formatCode="_-* #,##0.0_р_._-;\-* #,##0.0_р_._-;_-* &quot;-&quot;??_р_._-;_-@_-"/>
    <numFmt numFmtId="180" formatCode="_-* #,##0.000_р_._-;\-* #,##0.000_р_._-;_-* &quot;-&quot;????_р_._-;_-@_-"/>
    <numFmt numFmtId="181" formatCode="_(* #,##0.000_);_(* \(#,##0.000\);_(* &quot;-&quot;??_);_(@_)"/>
    <numFmt numFmtId="182" formatCode="_-* #,##0.0000_р_._-;\-* #,##0.0000_р_._-;_-* &quot;-&quot;????_р_._-;_-@_-"/>
    <numFmt numFmtId="183" formatCode="_-* #,##0.0000_р_._-;\-* #,##0.0000_р_._-;_-* &quot;-&quot;_р_._-;_-@_-"/>
    <numFmt numFmtId="184" formatCode="_-* #,##0.00000_р_._-;\-* #,##0.00000_р_._-;_-* &quot;-&quot;_р_._-;_-@_-"/>
    <numFmt numFmtId="185" formatCode="_-* #,##0.000000_р_._-;\-* #,##0.000000_р_._-;_-* &quot;-&quot;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_р_._-;\-* #,##0.0_р_._-;_-* &quot;-&quot;?_р_._-;_-@_-"/>
    <numFmt numFmtId="191" formatCode="_-* #,##0.00_р_._-;\-* #,##0.00_р_._-;_-* &quot;-&quot;?_р_._-;_-@_-"/>
    <numFmt numFmtId="192" formatCode="_-* #,##0_р_._-;\-* #,##0_р_._-;_-* &quot;-&quot;?_р_._-;_-@_-"/>
    <numFmt numFmtId="193" formatCode="0.000"/>
    <numFmt numFmtId="194" formatCode="[$-FC19]d\ mmmm\ yyyy\ &quot;г.&quot;"/>
    <numFmt numFmtId="195" formatCode="_-* #,##0.000_р_._-;\-* #,##0.000_р_._-;_-* &quot;-&quot;?_р_._-;_-@_-"/>
    <numFmt numFmtId="196" formatCode="_-* #,##0.0000000_р_._-;\-* #,##0.0000000_р_._-;_-* &quot;-&quot;_р_._-;_-@_-"/>
    <numFmt numFmtId="197" formatCode="_-* #,##0.00000000_р_._-;\-* #,##0.00000000_р_._-;_-* &quot;-&quot;_р_._-;_-@_-"/>
    <numFmt numFmtId="198" formatCode="_-* #,##0.000000000_р_._-;\-* #,##0.000000000_р_._-;_-* &quot;-&quot;_р_._-;_-@_-"/>
    <numFmt numFmtId="199" formatCode="_-* #,##0.0000000000_р_._-;\-* #,##0.0000000000_р_._-;_-* &quot;-&quot;_р_._-;_-@_-"/>
    <numFmt numFmtId="200" formatCode="_-* #,##0.00000000000_р_._-;\-* #,##0.00000000000_р_._-;_-* &quot;-&quot;_р_._-;_-@_-"/>
    <numFmt numFmtId="201" formatCode="_-* #,##0.000000000000_р_._-;\-* #,##0.000000000000_р_._-;_-* &quot;-&quot;_р_._-;_-@_-"/>
    <numFmt numFmtId="202" formatCode="0.00000"/>
    <numFmt numFmtId="203" formatCode="0.0000"/>
    <numFmt numFmtId="204" formatCode="_-* #,##0.000_р_._-;\-* #,##0.000_р_._-;_-* &quot;-&quot;??_р_._-;_-@_-"/>
    <numFmt numFmtId="205" formatCode="_-* #,##0.0000_р_._-;\-* #,##0.0000_р_._-;_-* &quot;-&quot;??_р_._-;_-@_-"/>
    <numFmt numFmtId="206" formatCode="#,##0.00_ ;\-#,##0.00\ "/>
    <numFmt numFmtId="207" formatCode="#,##0.000"/>
    <numFmt numFmtId="208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23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7.5"/>
      <color indexed="5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Arial"/>
      <family val="2"/>
    </font>
    <font>
      <sz val="14"/>
      <color indexed="17"/>
      <name val="Times New Roman"/>
      <family val="1"/>
    </font>
    <font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0"/>
      <name val="Times New Roman"/>
      <family val="1"/>
    </font>
    <font>
      <sz val="10"/>
      <color theme="0"/>
      <name val="Arial"/>
      <family val="2"/>
    </font>
    <font>
      <sz val="14"/>
      <color rgb="FF00B050"/>
      <name val="Times New Roman"/>
      <family val="1"/>
    </font>
    <font>
      <sz val="14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5" fillId="0" borderId="10" xfId="0" applyNumberFormat="1" applyFont="1" applyFill="1" applyBorder="1" applyAlignment="1">
      <alignment horizontal="center"/>
    </xf>
    <xf numFmtId="0" fontId="55" fillId="0" borderId="11" xfId="0" applyNumberFormat="1" applyFont="1" applyFill="1" applyBorder="1" applyAlignment="1">
      <alignment horizontal="center"/>
    </xf>
    <xf numFmtId="0" fontId="55" fillId="5" borderId="11" xfId="0" applyNumberFormat="1" applyFont="1" applyFill="1" applyBorder="1" applyAlignment="1">
      <alignment horizontal="center"/>
    </xf>
    <xf numFmtId="0" fontId="55" fillId="33" borderId="11" xfId="0" applyNumberFormat="1" applyFont="1" applyFill="1" applyBorder="1" applyAlignment="1">
      <alignment horizontal="center"/>
    </xf>
    <xf numFmtId="0" fontId="56" fillId="0" borderId="0" xfId="60" applyNumberFormat="1" applyFont="1" applyFill="1" applyAlignment="1">
      <alignment horizontal="center"/>
    </xf>
    <xf numFmtId="0" fontId="57" fillId="0" borderId="0" xfId="0" applyNumberFormat="1" applyFont="1" applyAlignment="1">
      <alignment horizontal="center"/>
    </xf>
    <xf numFmtId="0" fontId="55" fillId="7" borderId="11" xfId="0" applyNumberFormat="1" applyFont="1" applyFill="1" applyBorder="1" applyAlignment="1">
      <alignment horizontal="center"/>
    </xf>
    <xf numFmtId="0" fontId="55" fillId="9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41" fontId="6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0" fontId="58" fillId="34" borderId="0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" vertical="center"/>
    </xf>
    <xf numFmtId="4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vertical="center"/>
    </xf>
    <xf numFmtId="0" fontId="59" fillId="33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vertical="center"/>
    </xf>
    <xf numFmtId="0" fontId="59" fillId="33" borderId="11" xfId="0" applyNumberFormat="1" applyFont="1" applyFill="1" applyBorder="1" applyAlignment="1">
      <alignment vertical="center"/>
    </xf>
    <xf numFmtId="0" fontId="6" fillId="35" borderId="11" xfId="0" applyNumberFormat="1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horizontal="left" vertical="center" wrapText="1"/>
    </xf>
    <xf numFmtId="0" fontId="6" fillId="36" borderId="11" xfId="0" applyNumberFormat="1" applyFont="1" applyFill="1" applyBorder="1" applyAlignment="1">
      <alignment vertical="center"/>
    </xf>
    <xf numFmtId="0" fontId="6" fillId="36" borderId="11" xfId="0" applyNumberFormat="1" applyFont="1" applyFill="1" applyBorder="1" applyAlignment="1">
      <alignment horizontal="left" vertical="center" wrapText="1"/>
    </xf>
    <xf numFmtId="49" fontId="59" fillId="33" borderId="11" xfId="0" applyNumberFormat="1" applyFont="1" applyFill="1" applyBorder="1" applyAlignment="1">
      <alignment horizontal="left" vertical="center"/>
    </xf>
    <xf numFmtId="0" fontId="6" fillId="36" borderId="11" xfId="0" applyNumberFormat="1" applyFont="1" applyFill="1" applyBorder="1" applyAlignment="1">
      <alignment horizontal="justify" vertical="center" wrapText="1"/>
    </xf>
    <xf numFmtId="0" fontId="6" fillId="35" borderId="11" xfId="0" applyFont="1" applyFill="1" applyBorder="1" applyAlignment="1">
      <alignment horizontal="justify" vertical="center" wrapText="1"/>
    </xf>
    <xf numFmtId="0" fontId="59" fillId="0" borderId="11" xfId="0" applyNumberFormat="1" applyFont="1" applyFill="1" applyBorder="1" applyAlignment="1">
      <alignment vertical="center"/>
    </xf>
    <xf numFmtId="0" fontId="6" fillId="35" borderId="11" xfId="0" applyNumberFormat="1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justify" vertical="center" wrapText="1"/>
    </xf>
    <xf numFmtId="49" fontId="6" fillId="35" borderId="11" xfId="0" applyNumberFormat="1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vertical="center"/>
    </xf>
    <xf numFmtId="0" fontId="62" fillId="33" borderId="11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left" vertical="center" wrapText="1"/>
    </xf>
    <xf numFmtId="0" fontId="62" fillId="33" borderId="11" xfId="0" applyNumberFormat="1" applyFont="1" applyFill="1" applyBorder="1" applyAlignment="1">
      <alignment horizontal="left" vertical="center" wrapText="1"/>
    </xf>
    <xf numFmtId="49" fontId="63" fillId="33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7" fillId="0" borderId="0" xfId="0" applyNumberFormat="1" applyFont="1" applyFill="1" applyBorder="1" applyAlignment="1">
      <alignment horizontal="center"/>
    </xf>
    <xf numFmtId="41" fontId="55" fillId="0" borderId="0" xfId="0" applyNumberFormat="1" applyFont="1" applyBorder="1" applyAlignment="1">
      <alignment/>
    </xf>
    <xf numFmtId="0" fontId="55" fillId="33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55" fillId="33" borderId="11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55" fillId="35" borderId="11" xfId="0" applyNumberFormat="1" applyFont="1" applyFill="1" applyBorder="1" applyAlignment="1">
      <alignment horizontal="center"/>
    </xf>
    <xf numFmtId="0" fontId="55" fillId="6" borderId="11" xfId="0" applyNumberFormat="1" applyFont="1" applyFill="1" applyBorder="1" applyAlignment="1">
      <alignment horizontal="center"/>
    </xf>
    <xf numFmtId="0" fontId="55" fillId="3" borderId="11" xfId="0" applyNumberFormat="1" applyFont="1" applyFill="1" applyBorder="1" applyAlignment="1">
      <alignment horizontal="center"/>
    </xf>
    <xf numFmtId="0" fontId="55" fillId="4" borderId="11" xfId="0" applyNumberFormat="1" applyFont="1" applyFill="1" applyBorder="1" applyAlignment="1">
      <alignment horizontal="center"/>
    </xf>
    <xf numFmtId="0" fontId="55" fillId="0" borderId="11" xfId="6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" fontId="59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208" fontId="6" fillId="33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3"/>
  <sheetViews>
    <sheetView tabSelected="1" view="pageBreakPreview" zoomScale="75" zoomScaleNormal="60" zoomScaleSheetLayoutView="75" workbookViewId="0" topLeftCell="A252">
      <selection activeCell="C2" sqref="C2"/>
    </sheetView>
  </sheetViews>
  <sheetFormatPr defaultColWidth="9.140625" defaultRowHeight="12.75"/>
  <cols>
    <col min="1" max="1" width="73.00390625" style="8" customWidth="1"/>
    <col min="2" max="2" width="9.421875" style="2" customWidth="1"/>
    <col min="3" max="3" width="23.57421875" style="8" customWidth="1"/>
    <col min="4" max="4" width="20.421875" style="8" customWidth="1"/>
    <col min="5" max="5" width="14.28125" style="8" hidden="1" customWidth="1"/>
    <col min="6" max="6" width="13.8515625" style="20" customWidth="1"/>
    <col min="7" max="7" width="15.421875" style="15" customWidth="1"/>
  </cols>
  <sheetData>
    <row r="1" spans="1:7" s="1" customFormat="1" ht="20.25" customHeight="1">
      <c r="A1" s="67" t="s">
        <v>297</v>
      </c>
      <c r="B1" s="67"/>
      <c r="C1" s="112"/>
      <c r="D1" s="103"/>
      <c r="F1" s="24"/>
      <c r="G1" s="27"/>
    </row>
    <row r="2" spans="1:7" s="1" customFormat="1" ht="20.25" customHeight="1">
      <c r="A2" s="69"/>
      <c r="B2" s="69"/>
      <c r="C2" s="112"/>
      <c r="D2" s="103"/>
      <c r="F2" s="24"/>
      <c r="G2" s="27"/>
    </row>
    <row r="3" spans="1:7" s="1" customFormat="1" ht="20.25" customHeight="1">
      <c r="A3" s="69"/>
      <c r="B3" s="69"/>
      <c r="C3" s="112"/>
      <c r="D3" s="103"/>
      <c r="F3" s="24"/>
      <c r="G3" s="27"/>
    </row>
    <row r="4" spans="1:7" s="1" customFormat="1" ht="15" customHeight="1">
      <c r="A4" s="67"/>
      <c r="B4" s="67"/>
      <c r="C4" s="112"/>
      <c r="D4" s="102"/>
      <c r="E4" s="28"/>
      <c r="F4" s="26"/>
      <c r="G4" s="27"/>
    </row>
    <row r="5" spans="1:7" s="1" customFormat="1" ht="20.25" customHeight="1">
      <c r="A5" s="114" t="s">
        <v>416</v>
      </c>
      <c r="B5" s="114"/>
      <c r="C5" s="114"/>
      <c r="D5" s="114"/>
      <c r="E5" s="114"/>
      <c r="F5" s="29"/>
      <c r="G5" s="29"/>
    </row>
    <row r="6" spans="1:7" s="1" customFormat="1" ht="20.25" customHeight="1">
      <c r="A6" s="114" t="s">
        <v>413</v>
      </c>
      <c r="B6" s="114"/>
      <c r="C6" s="114"/>
      <c r="D6" s="114"/>
      <c r="E6" s="114"/>
      <c r="F6" s="29"/>
      <c r="G6" s="29"/>
    </row>
    <row r="7" spans="1:7" s="1" customFormat="1" ht="12" customHeight="1">
      <c r="A7" s="29" t="s">
        <v>4</v>
      </c>
      <c r="B7" s="29"/>
      <c r="C7" s="109"/>
      <c r="D7" s="102"/>
      <c r="E7" s="82"/>
      <c r="F7" s="30"/>
      <c r="G7" s="31"/>
    </row>
    <row r="8" spans="1:7" s="2" customFormat="1" ht="78" customHeight="1">
      <c r="A8" s="43" t="s">
        <v>39</v>
      </c>
      <c r="B8" s="71" t="s">
        <v>38</v>
      </c>
      <c r="C8" s="72" t="s">
        <v>318</v>
      </c>
      <c r="D8" s="72" t="s">
        <v>319</v>
      </c>
      <c r="E8" s="72" t="s">
        <v>337</v>
      </c>
      <c r="F8" s="20"/>
      <c r="G8" s="15"/>
    </row>
    <row r="9" spans="1:7" s="3" customFormat="1" ht="21" customHeight="1" hidden="1">
      <c r="A9" s="53" t="s">
        <v>196</v>
      </c>
      <c r="B9" s="39" t="s">
        <v>6</v>
      </c>
      <c r="C9" s="32" t="e">
        <f>#REF!/10000</f>
        <v>#REF!</v>
      </c>
      <c r="D9" s="32" t="e">
        <f aca="true" t="shared" si="0" ref="D9:D74">C9*1.2</f>
        <v>#REF!</v>
      </c>
      <c r="E9" s="32"/>
      <c r="F9" s="20"/>
      <c r="G9" s="15"/>
    </row>
    <row r="10" spans="1:7" s="3" customFormat="1" ht="21" customHeight="1" hidden="1">
      <c r="A10" s="45" t="s">
        <v>42</v>
      </c>
      <c r="B10" s="39" t="s">
        <v>6</v>
      </c>
      <c r="C10" s="32" t="e">
        <f>#REF!/10000</f>
        <v>#REF!</v>
      </c>
      <c r="D10" s="32" t="e">
        <f t="shared" si="0"/>
        <v>#REF!</v>
      </c>
      <c r="E10" s="32"/>
      <c r="F10" s="20"/>
      <c r="G10" s="15"/>
    </row>
    <row r="11" spans="1:7" s="3" customFormat="1" ht="21" customHeight="1" hidden="1">
      <c r="A11" s="45" t="s">
        <v>43</v>
      </c>
      <c r="B11" s="39" t="s">
        <v>6</v>
      </c>
      <c r="C11" s="32" t="e">
        <f>#REF!/10000</f>
        <v>#REF!</v>
      </c>
      <c r="D11" s="32" t="e">
        <f t="shared" si="0"/>
        <v>#REF!</v>
      </c>
      <c r="E11" s="32"/>
      <c r="F11" s="20"/>
      <c r="G11" s="15"/>
    </row>
    <row r="12" spans="1:7" s="3" customFormat="1" ht="21" customHeight="1" hidden="1">
      <c r="A12" s="45" t="s">
        <v>91</v>
      </c>
      <c r="B12" s="39" t="s">
        <v>6</v>
      </c>
      <c r="C12" s="32" t="e">
        <f>#REF!/10000</f>
        <v>#REF!</v>
      </c>
      <c r="D12" s="32" t="e">
        <f t="shared" si="0"/>
        <v>#REF!</v>
      </c>
      <c r="E12" s="32"/>
      <c r="F12" s="20"/>
      <c r="G12" s="15"/>
    </row>
    <row r="13" spans="1:7" s="3" customFormat="1" ht="21" customHeight="1" hidden="1">
      <c r="A13" s="45" t="s">
        <v>89</v>
      </c>
      <c r="B13" s="39" t="s">
        <v>6</v>
      </c>
      <c r="C13" s="32" t="e">
        <f>#REF!/10000</f>
        <v>#REF!</v>
      </c>
      <c r="D13" s="32" t="e">
        <f t="shared" si="0"/>
        <v>#REF!</v>
      </c>
      <c r="E13" s="32"/>
      <c r="F13" s="20"/>
      <c r="G13" s="15"/>
    </row>
    <row r="14" spans="1:7" s="3" customFormat="1" ht="21" customHeight="1" hidden="1">
      <c r="A14" s="45" t="s">
        <v>44</v>
      </c>
      <c r="B14" s="39" t="s">
        <v>6</v>
      </c>
      <c r="C14" s="32" t="e">
        <f>#REF!/10000</f>
        <v>#REF!</v>
      </c>
      <c r="D14" s="32" t="e">
        <f t="shared" si="0"/>
        <v>#REF!</v>
      </c>
      <c r="E14" s="32"/>
      <c r="F14" s="20"/>
      <c r="G14" s="15"/>
    </row>
    <row r="15" spans="1:7" s="3" customFormat="1" ht="21" customHeight="1" hidden="1">
      <c r="A15" s="45" t="s">
        <v>45</v>
      </c>
      <c r="B15" s="39" t="s">
        <v>6</v>
      </c>
      <c r="C15" s="32" t="e">
        <f>#REF!/10000</f>
        <v>#REF!</v>
      </c>
      <c r="D15" s="32" t="e">
        <f t="shared" si="0"/>
        <v>#REF!</v>
      </c>
      <c r="E15" s="32"/>
      <c r="F15" s="20"/>
      <c r="G15" s="15"/>
    </row>
    <row r="16" spans="1:7" s="3" customFormat="1" ht="21" customHeight="1" hidden="1">
      <c r="A16" s="45" t="s">
        <v>18</v>
      </c>
      <c r="B16" s="39" t="s">
        <v>6</v>
      </c>
      <c r="C16" s="32" t="e">
        <f>#REF!/10000</f>
        <v>#REF!</v>
      </c>
      <c r="D16" s="32" t="e">
        <f t="shared" si="0"/>
        <v>#REF!</v>
      </c>
      <c r="E16" s="32"/>
      <c r="F16" s="20"/>
      <c r="G16" s="15"/>
    </row>
    <row r="17" spans="1:7" s="3" customFormat="1" ht="21" customHeight="1" hidden="1">
      <c r="A17" s="46" t="s">
        <v>222</v>
      </c>
      <c r="B17" s="39" t="s">
        <v>6</v>
      </c>
      <c r="C17" s="32" t="e">
        <f>#REF!/10000</f>
        <v>#REF!</v>
      </c>
      <c r="D17" s="32" t="e">
        <f t="shared" si="0"/>
        <v>#REF!</v>
      </c>
      <c r="E17" s="32"/>
      <c r="F17" s="20"/>
      <c r="G17" s="15"/>
    </row>
    <row r="18" spans="1:7" s="3" customFormat="1" ht="21" customHeight="1">
      <c r="A18" s="47" t="s">
        <v>263</v>
      </c>
      <c r="B18" s="39" t="s">
        <v>6</v>
      </c>
      <c r="C18" s="32">
        <v>209.27</v>
      </c>
      <c r="D18" s="32">
        <f>C18*1.2</f>
        <v>251.124</v>
      </c>
      <c r="E18" s="32">
        <f>D18/1.8834</f>
        <v>133.33545715195922</v>
      </c>
      <c r="F18" s="20"/>
      <c r="G18" s="15"/>
    </row>
    <row r="19" spans="1:7" s="3" customFormat="1" ht="21" customHeight="1" hidden="1">
      <c r="A19" s="48" t="s">
        <v>82</v>
      </c>
      <c r="B19" s="39" t="s">
        <v>6</v>
      </c>
      <c r="C19" s="32" t="e">
        <f>#REF!/10000</f>
        <v>#REF!</v>
      </c>
      <c r="D19" s="32" t="e">
        <f t="shared" si="0"/>
        <v>#REF!</v>
      </c>
      <c r="E19" s="32" t="e">
        <f aca="true" t="shared" si="1" ref="E19:E88">D19/1.8834</f>
        <v>#REF!</v>
      </c>
      <c r="F19" s="20"/>
      <c r="G19" s="15"/>
    </row>
    <row r="20" spans="1:7" s="3" customFormat="1" ht="18.75" customHeight="1">
      <c r="A20" s="34" t="s">
        <v>238</v>
      </c>
      <c r="B20" s="43" t="s">
        <v>6</v>
      </c>
      <c r="C20" s="32">
        <v>41.47</v>
      </c>
      <c r="D20" s="32">
        <f t="shared" si="0"/>
        <v>49.763999999999996</v>
      </c>
      <c r="E20" s="32">
        <f t="shared" si="1"/>
        <v>26.42242752468939</v>
      </c>
      <c r="F20" s="20"/>
      <c r="G20" s="15"/>
    </row>
    <row r="21" spans="1:7" s="3" customFormat="1" ht="18.75" customHeight="1">
      <c r="A21" s="34" t="s">
        <v>266</v>
      </c>
      <c r="B21" s="43" t="s">
        <v>6</v>
      </c>
      <c r="C21" s="32">
        <v>506.8</v>
      </c>
      <c r="D21" s="32">
        <f t="shared" si="0"/>
        <v>608.16</v>
      </c>
      <c r="E21" s="32">
        <f t="shared" si="1"/>
        <v>322.9053838802166</v>
      </c>
      <c r="F21" s="20"/>
      <c r="G21" s="15"/>
    </row>
    <row r="22" spans="1:7" s="3" customFormat="1" ht="18.75" customHeight="1">
      <c r="A22" s="35" t="s">
        <v>75</v>
      </c>
      <c r="B22" s="43" t="s">
        <v>1</v>
      </c>
      <c r="C22" s="32">
        <v>0.41</v>
      </c>
      <c r="D22" s="32">
        <f t="shared" si="0"/>
        <v>0.49199999999999994</v>
      </c>
      <c r="E22" s="32">
        <f t="shared" si="1"/>
        <v>0.2612296909843899</v>
      </c>
      <c r="F22" s="20"/>
      <c r="G22" s="15"/>
    </row>
    <row r="23" spans="1:7" s="3" customFormat="1" ht="18.75" customHeight="1">
      <c r="A23" s="50" t="s">
        <v>170</v>
      </c>
      <c r="B23" s="39" t="s">
        <v>6</v>
      </c>
      <c r="C23" s="32">
        <v>5.7</v>
      </c>
      <c r="D23" s="32">
        <f t="shared" si="0"/>
        <v>6.84</v>
      </c>
      <c r="E23" s="32">
        <f t="shared" si="1"/>
        <v>3.6317298502707867</v>
      </c>
      <c r="F23" s="20"/>
      <c r="G23" s="15"/>
    </row>
    <row r="24" spans="1:7" s="3" customFormat="1" ht="18.75" customHeight="1">
      <c r="A24" s="50" t="s">
        <v>171</v>
      </c>
      <c r="B24" s="39" t="s">
        <v>6</v>
      </c>
      <c r="C24" s="32">
        <v>5.6</v>
      </c>
      <c r="D24" s="32">
        <f t="shared" si="0"/>
        <v>6.72</v>
      </c>
      <c r="E24" s="32">
        <f t="shared" si="1"/>
        <v>3.568015291494106</v>
      </c>
      <c r="F24" s="20"/>
      <c r="G24" s="15"/>
    </row>
    <row r="25" spans="1:7" s="3" customFormat="1" ht="21" customHeight="1" hidden="1">
      <c r="A25" s="50" t="s">
        <v>148</v>
      </c>
      <c r="B25" s="39" t="s">
        <v>6</v>
      </c>
      <c r="C25" s="32" t="e">
        <f>#REF!/10000</f>
        <v>#REF!</v>
      </c>
      <c r="D25" s="32" t="e">
        <f t="shared" si="0"/>
        <v>#REF!</v>
      </c>
      <c r="E25" s="32" t="e">
        <f t="shared" si="1"/>
        <v>#REF!</v>
      </c>
      <c r="F25" s="20"/>
      <c r="G25" s="15"/>
    </row>
    <row r="26" spans="1:7" s="3" customFormat="1" ht="21" customHeight="1" hidden="1">
      <c r="A26" s="49" t="s">
        <v>235</v>
      </c>
      <c r="B26" s="39" t="s">
        <v>6</v>
      </c>
      <c r="C26" s="32" t="e">
        <f>#REF!/10000</f>
        <v>#REF!</v>
      </c>
      <c r="D26" s="32" t="e">
        <f>C26*1.2</f>
        <v>#REF!</v>
      </c>
      <c r="E26" s="32" t="e">
        <f t="shared" si="1"/>
        <v>#REF!</v>
      </c>
      <c r="F26" s="20"/>
      <c r="G26" s="15"/>
    </row>
    <row r="27" spans="1:7" s="3" customFormat="1" ht="21" customHeight="1" hidden="1">
      <c r="A27" s="49" t="s">
        <v>236</v>
      </c>
      <c r="B27" s="39" t="s">
        <v>6</v>
      </c>
      <c r="C27" s="32" t="e">
        <f>#REF!/10000</f>
        <v>#REF!</v>
      </c>
      <c r="D27" s="32" t="e">
        <f>C27*1.2</f>
        <v>#REF!</v>
      </c>
      <c r="E27" s="32" t="e">
        <f t="shared" si="1"/>
        <v>#REF!</v>
      </c>
      <c r="F27" s="20"/>
      <c r="G27" s="15"/>
    </row>
    <row r="28" spans="1:7" s="3" customFormat="1" ht="21" customHeight="1" hidden="1">
      <c r="A28" s="48" t="s">
        <v>13</v>
      </c>
      <c r="B28" s="39" t="s">
        <v>6</v>
      </c>
      <c r="C28" s="32" t="e">
        <f>#REF!/10000</f>
        <v>#REF!</v>
      </c>
      <c r="D28" s="32" t="e">
        <f t="shared" si="0"/>
        <v>#REF!</v>
      </c>
      <c r="E28" s="32" t="e">
        <f t="shared" si="1"/>
        <v>#REF!</v>
      </c>
      <c r="F28" s="20"/>
      <c r="G28" s="15"/>
    </row>
    <row r="29" spans="1:7" s="3" customFormat="1" ht="21" customHeight="1" hidden="1">
      <c r="A29" s="48" t="s">
        <v>98</v>
      </c>
      <c r="B29" s="39" t="s">
        <v>62</v>
      </c>
      <c r="C29" s="32" t="e">
        <f>#REF!/10000</f>
        <v>#REF!</v>
      </c>
      <c r="D29" s="32" t="e">
        <f t="shared" si="0"/>
        <v>#REF!</v>
      </c>
      <c r="E29" s="32" t="e">
        <f t="shared" si="1"/>
        <v>#REF!</v>
      </c>
      <c r="F29" s="20"/>
      <c r="G29" s="15"/>
    </row>
    <row r="30" spans="1:7" s="3" customFormat="1" ht="21" customHeight="1" hidden="1">
      <c r="A30" s="49" t="s">
        <v>285</v>
      </c>
      <c r="B30" s="39" t="s">
        <v>6</v>
      </c>
      <c r="C30" s="32" t="e">
        <f>#REF!/10000</f>
        <v>#REF!</v>
      </c>
      <c r="D30" s="32" t="e">
        <f t="shared" si="0"/>
        <v>#REF!</v>
      </c>
      <c r="E30" s="32" t="e">
        <f t="shared" si="1"/>
        <v>#REF!</v>
      </c>
      <c r="F30" s="20"/>
      <c r="G30" s="15"/>
    </row>
    <row r="31" spans="1:7" s="3" customFormat="1" ht="21" customHeight="1" hidden="1">
      <c r="A31" s="49" t="s">
        <v>46</v>
      </c>
      <c r="B31" s="39" t="s">
        <v>6</v>
      </c>
      <c r="C31" s="32" t="e">
        <f>#REF!/10000</f>
        <v>#REF!</v>
      </c>
      <c r="D31" s="32" t="e">
        <f t="shared" si="0"/>
        <v>#REF!</v>
      </c>
      <c r="E31" s="32" t="e">
        <f t="shared" si="1"/>
        <v>#REF!</v>
      </c>
      <c r="F31" s="20"/>
      <c r="G31" s="15"/>
    </row>
    <row r="32" spans="1:7" s="3" customFormat="1" ht="18.75" customHeight="1">
      <c r="A32" s="50" t="s">
        <v>47</v>
      </c>
      <c r="B32" s="39" t="s">
        <v>6</v>
      </c>
      <c r="C32" s="32">
        <v>0.35</v>
      </c>
      <c r="D32" s="32">
        <f t="shared" si="0"/>
        <v>0.42</v>
      </c>
      <c r="E32" s="32">
        <f t="shared" si="1"/>
        <v>0.22300095571838163</v>
      </c>
      <c r="F32" s="20"/>
      <c r="G32" s="15"/>
    </row>
    <row r="33" spans="1:7" s="2" customFormat="1" ht="18.75" customHeight="1">
      <c r="A33" s="35" t="s">
        <v>169</v>
      </c>
      <c r="B33" s="43" t="s">
        <v>6</v>
      </c>
      <c r="C33" s="32">
        <v>7.55</v>
      </c>
      <c r="D33" s="32">
        <f t="shared" si="0"/>
        <v>9.059999999999999</v>
      </c>
      <c r="E33" s="32">
        <f t="shared" si="1"/>
        <v>4.810449187639375</v>
      </c>
      <c r="F33" s="20"/>
      <c r="G33" s="15"/>
    </row>
    <row r="34" spans="1:7" s="2" customFormat="1" ht="18.75" customHeight="1">
      <c r="A34" s="47" t="s">
        <v>63</v>
      </c>
      <c r="B34" s="39" t="s">
        <v>6</v>
      </c>
      <c r="C34" s="32">
        <v>1.7</v>
      </c>
      <c r="D34" s="32">
        <f t="shared" si="0"/>
        <v>2.04</v>
      </c>
      <c r="E34" s="32">
        <f t="shared" si="1"/>
        <v>1.0831474992035681</v>
      </c>
      <c r="F34" s="20"/>
      <c r="G34" s="15"/>
    </row>
    <row r="35" spans="1:7" s="2" customFormat="1" ht="18.75" customHeight="1">
      <c r="A35" s="51" t="s">
        <v>34</v>
      </c>
      <c r="B35" s="39" t="s">
        <v>6</v>
      </c>
      <c r="C35" s="32">
        <v>19.55</v>
      </c>
      <c r="D35" s="32">
        <f t="shared" si="0"/>
        <v>23.46</v>
      </c>
      <c r="E35" s="32">
        <f t="shared" si="1"/>
        <v>12.456196240841033</v>
      </c>
      <c r="F35" s="20"/>
      <c r="G35" s="15"/>
    </row>
    <row r="36" spans="1:7" s="2" customFormat="1" ht="18.75" customHeight="1">
      <c r="A36" s="51" t="s">
        <v>339</v>
      </c>
      <c r="B36" s="39" t="s">
        <v>6</v>
      </c>
      <c r="C36" s="32">
        <v>57.2</v>
      </c>
      <c r="D36" s="32">
        <f t="shared" si="0"/>
        <v>68.64</v>
      </c>
      <c r="E36" s="32">
        <f t="shared" si="1"/>
        <v>36.44472762026123</v>
      </c>
      <c r="F36" s="20"/>
      <c r="G36" s="15"/>
    </row>
    <row r="37" spans="1:7" s="2" customFormat="1" ht="18.75" customHeight="1">
      <c r="A37" s="36" t="s">
        <v>237</v>
      </c>
      <c r="B37" s="43" t="s">
        <v>6</v>
      </c>
      <c r="C37" s="32">
        <v>58.55</v>
      </c>
      <c r="D37" s="32">
        <f t="shared" si="0"/>
        <v>70.25999999999999</v>
      </c>
      <c r="E37" s="32">
        <f t="shared" si="1"/>
        <v>37.30487416374641</v>
      </c>
      <c r="F37" s="20"/>
      <c r="G37" s="15"/>
    </row>
    <row r="38" spans="1:7" s="3" customFormat="1" ht="18.75" customHeight="1">
      <c r="A38" s="36" t="s">
        <v>240</v>
      </c>
      <c r="B38" s="43" t="s">
        <v>6</v>
      </c>
      <c r="C38" s="32">
        <v>58.55</v>
      </c>
      <c r="D38" s="32">
        <f>C38*1.2</f>
        <v>70.25999999999999</v>
      </c>
      <c r="E38" s="32">
        <f t="shared" si="1"/>
        <v>37.30487416374641</v>
      </c>
      <c r="F38" s="20"/>
      <c r="G38" s="15"/>
    </row>
    <row r="39" spans="1:7" s="3" customFormat="1" ht="18.75" customHeight="1">
      <c r="A39" s="78" t="s">
        <v>259</v>
      </c>
      <c r="B39" s="39" t="s">
        <v>6</v>
      </c>
      <c r="C39" s="32">
        <v>37.75</v>
      </c>
      <c r="D39" s="32">
        <f>C39*1.2</f>
        <v>45.3</v>
      </c>
      <c r="E39" s="32">
        <f t="shared" si="1"/>
        <v>24.052245938196876</v>
      </c>
      <c r="F39" s="20"/>
      <c r="G39" s="15"/>
    </row>
    <row r="40" spans="1:7" s="3" customFormat="1" ht="18.75" customHeight="1">
      <c r="A40" s="34" t="s">
        <v>95</v>
      </c>
      <c r="B40" s="43" t="s">
        <v>6</v>
      </c>
      <c r="C40" s="32">
        <v>50.32</v>
      </c>
      <c r="D40" s="32">
        <f t="shared" si="0"/>
        <v>60.384</v>
      </c>
      <c r="E40" s="32">
        <f t="shared" si="1"/>
        <v>32.06116597642561</v>
      </c>
      <c r="F40" s="20"/>
      <c r="G40" s="15"/>
    </row>
    <row r="41" spans="1:7" s="3" customFormat="1" ht="18.75" customHeight="1">
      <c r="A41" s="34" t="s">
        <v>352</v>
      </c>
      <c r="B41" s="43" t="s">
        <v>6</v>
      </c>
      <c r="C41" s="32">
        <v>50.32</v>
      </c>
      <c r="D41" s="32">
        <f>C41*1.2</f>
        <v>60.384</v>
      </c>
      <c r="E41" s="32">
        <f>D41/1.8834</f>
        <v>32.06116597642561</v>
      </c>
      <c r="F41" s="20"/>
      <c r="G41" s="15"/>
    </row>
    <row r="42" spans="1:7" s="3" customFormat="1" ht="18.75" customHeight="1">
      <c r="A42" s="34" t="s">
        <v>341</v>
      </c>
      <c r="B42" s="43" t="s">
        <v>6</v>
      </c>
      <c r="C42" s="32">
        <v>264.52</v>
      </c>
      <c r="D42" s="32">
        <f>C42*1.2</f>
        <v>317.424</v>
      </c>
      <c r="E42" s="32">
        <f>D42/1.8834</f>
        <v>168.53775087607517</v>
      </c>
      <c r="F42" s="20"/>
      <c r="G42" s="15"/>
    </row>
    <row r="43" spans="1:7" s="3" customFormat="1" ht="18.75" customHeight="1">
      <c r="A43" s="34" t="s">
        <v>350</v>
      </c>
      <c r="B43" s="43" t="s">
        <v>6</v>
      </c>
      <c r="C43" s="32">
        <v>337.05</v>
      </c>
      <c r="D43" s="32">
        <f>C43*1.2</f>
        <v>404.46</v>
      </c>
      <c r="E43" s="32">
        <f>D43/1.8834</f>
        <v>214.7499203568015</v>
      </c>
      <c r="F43" s="20"/>
      <c r="G43" s="15"/>
    </row>
    <row r="44" spans="1:7" s="3" customFormat="1" ht="18.75" customHeight="1">
      <c r="A44" s="34" t="s">
        <v>343</v>
      </c>
      <c r="B44" s="43" t="s">
        <v>6</v>
      </c>
      <c r="C44" s="32">
        <v>253.68</v>
      </c>
      <c r="D44" s="32">
        <f>C44*1.2</f>
        <v>304.416</v>
      </c>
      <c r="E44" s="32">
        <f>D44/1.8834</f>
        <v>161.63109270468303</v>
      </c>
      <c r="F44" s="20"/>
      <c r="G44" s="15"/>
    </row>
    <row r="45" spans="1:7" s="3" customFormat="1" ht="18.75" customHeight="1">
      <c r="A45" s="35" t="s">
        <v>153</v>
      </c>
      <c r="B45" s="43" t="s">
        <v>6</v>
      </c>
      <c r="C45" s="32">
        <v>19.66</v>
      </c>
      <c r="D45" s="32">
        <f>ROUND(C45*1.2,2)</f>
        <v>23.59</v>
      </c>
      <c r="E45" s="32">
        <f t="shared" si="1"/>
        <v>12.525220346182437</v>
      </c>
      <c r="F45" s="20"/>
      <c r="G45" s="15"/>
    </row>
    <row r="46" spans="1:7" s="3" customFormat="1" ht="18.75" customHeight="1">
      <c r="A46" s="35" t="s">
        <v>152</v>
      </c>
      <c r="B46" s="43" t="s">
        <v>6</v>
      </c>
      <c r="C46" s="32">
        <v>15.84</v>
      </c>
      <c r="D46" s="32">
        <f>ROUND(C46*1.2,2)</f>
        <v>19.01</v>
      </c>
      <c r="E46" s="32">
        <f t="shared" si="1"/>
        <v>10.093448019539132</v>
      </c>
      <c r="F46" s="20"/>
      <c r="G46" s="15"/>
    </row>
    <row r="47" spans="1:7" s="3" customFormat="1" ht="18.75" customHeight="1">
      <c r="A47" s="35" t="s">
        <v>159</v>
      </c>
      <c r="B47" s="43" t="s">
        <v>6</v>
      </c>
      <c r="C47" s="32">
        <v>21.17</v>
      </c>
      <c r="D47" s="32">
        <f>ROUND(C47*1.2,2)</f>
        <v>25.4</v>
      </c>
      <c r="E47" s="32">
        <f t="shared" si="1"/>
        <v>13.486248274397367</v>
      </c>
      <c r="F47" s="20"/>
      <c r="G47" s="15"/>
    </row>
    <row r="48" spans="1:7" s="3" customFormat="1" ht="18.75" customHeight="1">
      <c r="A48" s="35" t="s">
        <v>158</v>
      </c>
      <c r="B48" s="43" t="s">
        <v>6</v>
      </c>
      <c r="C48" s="32">
        <v>17.08</v>
      </c>
      <c r="D48" s="32">
        <f>ROUND(C48*1.2,2)</f>
        <v>20.5</v>
      </c>
      <c r="E48" s="32">
        <f t="shared" si="1"/>
        <v>10.884570457682914</v>
      </c>
      <c r="F48" s="20"/>
      <c r="G48" s="15"/>
    </row>
    <row r="49" spans="1:7" s="3" customFormat="1" ht="18.75" customHeight="1">
      <c r="A49" s="101" t="s">
        <v>374</v>
      </c>
      <c r="B49" s="43" t="s">
        <v>6</v>
      </c>
      <c r="C49" s="32">
        <f>ROUND(C45*1.081,2)</f>
        <v>21.25</v>
      </c>
      <c r="D49" s="32" t="s">
        <v>267</v>
      </c>
      <c r="E49" s="32">
        <f>C49/1.8834</f>
        <v>11.282786450037166</v>
      </c>
      <c r="F49" s="20"/>
      <c r="G49" s="15"/>
    </row>
    <row r="50" spans="1:7" s="3" customFormat="1" ht="18.75" customHeight="1">
      <c r="A50" s="101" t="s">
        <v>375</v>
      </c>
      <c r="B50" s="43" t="s">
        <v>6</v>
      </c>
      <c r="C50" s="32">
        <f aca="true" t="shared" si="2" ref="C50:C63">ROUND(C46*1.081,2)</f>
        <v>17.12</v>
      </c>
      <c r="D50" s="32" t="s">
        <v>267</v>
      </c>
      <c r="E50" s="32">
        <f>C50/1.8834</f>
        <v>9.089943718806415</v>
      </c>
      <c r="F50" s="20"/>
      <c r="G50" s="15"/>
    </row>
    <row r="51" spans="1:7" s="3" customFormat="1" ht="18.75" customHeight="1">
      <c r="A51" s="101" t="s">
        <v>376</v>
      </c>
      <c r="B51" s="43" t="s">
        <v>6</v>
      </c>
      <c r="C51" s="32">
        <f t="shared" si="2"/>
        <v>22.88</v>
      </c>
      <c r="D51" s="32" t="s">
        <v>267</v>
      </c>
      <c r="E51" s="32">
        <f>C51/1.8834</f>
        <v>12.148242540087077</v>
      </c>
      <c r="F51" s="20"/>
      <c r="G51" s="15"/>
    </row>
    <row r="52" spans="1:7" s="3" customFormat="1" ht="18.75" customHeight="1">
      <c r="A52" s="101" t="s">
        <v>377</v>
      </c>
      <c r="B52" s="43" t="s">
        <v>6</v>
      </c>
      <c r="C52" s="32">
        <f t="shared" si="2"/>
        <v>18.46</v>
      </c>
      <c r="D52" s="32" t="s">
        <v>267</v>
      </c>
      <c r="E52" s="32">
        <f>C52/1.8834</f>
        <v>9.801422958479346</v>
      </c>
      <c r="F52" s="20"/>
      <c r="G52" s="15"/>
    </row>
    <row r="53" spans="1:7" s="3" customFormat="1" ht="21" customHeight="1" hidden="1">
      <c r="A53" s="49" t="s">
        <v>155</v>
      </c>
      <c r="B53" s="39" t="s">
        <v>6</v>
      </c>
      <c r="C53" s="32">
        <f t="shared" si="2"/>
        <v>22.97</v>
      </c>
      <c r="D53" s="32">
        <f aca="true" t="shared" si="3" ref="D53:D60">C53*1.2</f>
        <v>27.563999999999997</v>
      </c>
      <c r="E53" s="32">
        <f t="shared" si="1"/>
        <v>14.635234151003504</v>
      </c>
      <c r="F53" s="20"/>
      <c r="G53" s="15"/>
    </row>
    <row r="54" spans="1:7" s="3" customFormat="1" ht="21" customHeight="1" hidden="1">
      <c r="A54" s="49" t="s">
        <v>154</v>
      </c>
      <c r="B54" s="39" t="s">
        <v>6</v>
      </c>
      <c r="C54" s="32">
        <f t="shared" si="2"/>
        <v>18.51</v>
      </c>
      <c r="D54" s="32">
        <f t="shared" si="3"/>
        <v>22.212</v>
      </c>
      <c r="E54" s="32">
        <f t="shared" si="1"/>
        <v>11.793564829563556</v>
      </c>
      <c r="F54" s="20"/>
      <c r="G54" s="15"/>
    </row>
    <row r="55" spans="1:7" s="3" customFormat="1" ht="21" customHeight="1" hidden="1">
      <c r="A55" s="49" t="s">
        <v>157</v>
      </c>
      <c r="B55" s="39" t="s">
        <v>6</v>
      </c>
      <c r="C55" s="32">
        <f t="shared" si="2"/>
        <v>24.73</v>
      </c>
      <c r="D55" s="32">
        <f t="shared" si="3"/>
        <v>29.676</v>
      </c>
      <c r="E55" s="32">
        <f t="shared" si="1"/>
        <v>15.75661038547308</v>
      </c>
      <c r="F55" s="20"/>
      <c r="G55" s="15"/>
    </row>
    <row r="56" spans="1:7" s="3" customFormat="1" ht="21" customHeight="1" hidden="1">
      <c r="A56" s="49" t="s">
        <v>156</v>
      </c>
      <c r="B56" s="39" t="s">
        <v>6</v>
      </c>
      <c r="C56" s="32">
        <f t="shared" si="2"/>
        <v>19.96</v>
      </c>
      <c r="D56" s="32">
        <f t="shared" si="3"/>
        <v>23.952</v>
      </c>
      <c r="E56" s="32">
        <f t="shared" si="1"/>
        <v>12.717425931825423</v>
      </c>
      <c r="F56" s="20"/>
      <c r="G56" s="15"/>
    </row>
    <row r="57" spans="1:7" s="3" customFormat="1" ht="21" customHeight="1" hidden="1">
      <c r="A57" s="49" t="s">
        <v>78</v>
      </c>
      <c r="B57" s="39" t="s">
        <v>6</v>
      </c>
      <c r="C57" s="32">
        <f t="shared" si="2"/>
        <v>24.83</v>
      </c>
      <c r="D57" s="32">
        <f t="shared" si="3"/>
        <v>29.795999999999996</v>
      </c>
      <c r="E57" s="32">
        <f t="shared" si="1"/>
        <v>15.820324944249759</v>
      </c>
      <c r="F57" s="20"/>
      <c r="G57" s="15"/>
    </row>
    <row r="58" spans="1:7" s="3" customFormat="1" ht="21" customHeight="1" hidden="1">
      <c r="A58" s="49" t="s">
        <v>165</v>
      </c>
      <c r="B58" s="39" t="s">
        <v>6</v>
      </c>
      <c r="C58" s="32">
        <f t="shared" si="2"/>
        <v>20.01</v>
      </c>
      <c r="D58" s="32">
        <f t="shared" si="3"/>
        <v>24.012</v>
      </c>
      <c r="E58" s="32">
        <f t="shared" si="1"/>
        <v>12.749283211213763</v>
      </c>
      <c r="F58" s="20"/>
      <c r="G58" s="15"/>
    </row>
    <row r="59" spans="1:7" s="3" customFormat="1" ht="21" customHeight="1" hidden="1">
      <c r="A59" s="49" t="s">
        <v>188</v>
      </c>
      <c r="B59" s="39" t="s">
        <v>6</v>
      </c>
      <c r="C59" s="32">
        <f t="shared" si="2"/>
        <v>26.73</v>
      </c>
      <c r="D59" s="32">
        <f t="shared" si="3"/>
        <v>32.076</v>
      </c>
      <c r="E59" s="32">
        <f t="shared" si="1"/>
        <v>17.03090156100669</v>
      </c>
      <c r="F59" s="20"/>
      <c r="G59" s="15"/>
    </row>
    <row r="60" spans="1:7" s="3" customFormat="1" ht="21" customHeight="1" hidden="1">
      <c r="A60" s="49" t="s">
        <v>248</v>
      </c>
      <c r="B60" s="39" t="s">
        <v>6</v>
      </c>
      <c r="C60" s="32">
        <f t="shared" si="2"/>
        <v>21.58</v>
      </c>
      <c r="D60" s="32">
        <f t="shared" si="3"/>
        <v>25.895999999999997</v>
      </c>
      <c r="E60" s="32">
        <f t="shared" si="1"/>
        <v>13.749601784007645</v>
      </c>
      <c r="F60" s="20"/>
      <c r="G60" s="15"/>
    </row>
    <row r="61" spans="1:7" s="3" customFormat="1" ht="21" customHeight="1" hidden="1">
      <c r="A61" s="49" t="s">
        <v>249</v>
      </c>
      <c r="B61" s="39" t="s">
        <v>6</v>
      </c>
      <c r="C61" s="32">
        <f t="shared" si="2"/>
        <v>26.84</v>
      </c>
      <c r="D61" s="32">
        <f t="shared" si="0"/>
        <v>32.208</v>
      </c>
      <c r="E61" s="32">
        <f t="shared" si="1"/>
        <v>17.100987575661037</v>
      </c>
      <c r="F61" s="20"/>
      <c r="G61" s="15"/>
    </row>
    <row r="62" spans="1:7" s="3" customFormat="1" ht="21" customHeight="1" hidden="1">
      <c r="A62" s="49" t="s">
        <v>163</v>
      </c>
      <c r="B62" s="39" t="s">
        <v>6</v>
      </c>
      <c r="C62" s="32">
        <f t="shared" si="2"/>
        <v>21.63</v>
      </c>
      <c r="D62" s="32">
        <f t="shared" si="0"/>
        <v>25.956</v>
      </c>
      <c r="E62" s="32">
        <f t="shared" si="1"/>
        <v>13.781459063395985</v>
      </c>
      <c r="F62" s="20"/>
      <c r="G62" s="15"/>
    </row>
    <row r="63" spans="1:7" s="3" customFormat="1" ht="21" customHeight="1" hidden="1">
      <c r="A63" s="49" t="s">
        <v>268</v>
      </c>
      <c r="B63" s="39" t="s">
        <v>6</v>
      </c>
      <c r="C63" s="32">
        <f t="shared" si="2"/>
        <v>28.9</v>
      </c>
      <c r="D63" s="32">
        <f t="shared" si="0"/>
        <v>34.68</v>
      </c>
      <c r="E63" s="32">
        <f t="shared" si="1"/>
        <v>18.413507486460656</v>
      </c>
      <c r="F63" s="20"/>
      <c r="G63" s="15"/>
    </row>
    <row r="64" spans="1:7" s="3" customFormat="1" ht="21" customHeight="1">
      <c r="A64" s="35" t="s">
        <v>81</v>
      </c>
      <c r="B64" s="39" t="s">
        <v>6</v>
      </c>
      <c r="C64" s="32">
        <v>317.29</v>
      </c>
      <c r="D64" s="32">
        <f t="shared" si="0"/>
        <v>380.748</v>
      </c>
      <c r="E64" s="32">
        <f t="shared" si="1"/>
        <v>202.15992354252947</v>
      </c>
      <c r="F64" s="20"/>
      <c r="G64" s="15"/>
    </row>
    <row r="65" spans="1:7" s="3" customFormat="1" ht="18.75" customHeight="1">
      <c r="A65" s="35" t="s">
        <v>344</v>
      </c>
      <c r="B65" s="39" t="s">
        <v>6</v>
      </c>
      <c r="C65" s="32">
        <v>363.27</v>
      </c>
      <c r="D65" s="32">
        <f>C65*1.2</f>
        <v>435.924</v>
      </c>
      <c r="E65" s="32">
        <f>D65/1.8834</f>
        <v>231.45587766804715</v>
      </c>
      <c r="F65" s="20"/>
      <c r="G65" s="15"/>
    </row>
    <row r="66" spans="1:7" s="3" customFormat="1" ht="21" customHeight="1">
      <c r="A66" s="35" t="s">
        <v>160</v>
      </c>
      <c r="B66" s="39" t="s">
        <v>6</v>
      </c>
      <c r="C66" s="32">
        <v>326.93</v>
      </c>
      <c r="D66" s="32">
        <f t="shared" si="0"/>
        <v>392.316</v>
      </c>
      <c r="E66" s="32">
        <f t="shared" si="1"/>
        <v>208.30200700860146</v>
      </c>
      <c r="F66" s="20"/>
      <c r="G66" s="15"/>
    </row>
    <row r="67" spans="1:7" s="3" customFormat="1" ht="21" customHeight="1" hidden="1">
      <c r="A67" s="37" t="s">
        <v>97</v>
      </c>
      <c r="B67" s="39" t="s">
        <v>6</v>
      </c>
      <c r="C67" s="32">
        <v>150</v>
      </c>
      <c r="D67" s="32">
        <f t="shared" si="0"/>
        <v>180</v>
      </c>
      <c r="E67" s="32">
        <f t="shared" si="1"/>
        <v>95.57183816502071</v>
      </c>
      <c r="F67" s="20"/>
      <c r="G67" s="15"/>
    </row>
    <row r="68" spans="1:7" s="3" customFormat="1" ht="21" customHeight="1">
      <c r="A68" s="37" t="s">
        <v>161</v>
      </c>
      <c r="B68" s="39" t="s">
        <v>6</v>
      </c>
      <c r="C68" s="32">
        <v>343.29</v>
      </c>
      <c r="D68" s="32">
        <f t="shared" si="0"/>
        <v>411.94800000000004</v>
      </c>
      <c r="E68" s="32">
        <f t="shared" si="1"/>
        <v>218.7257088244664</v>
      </c>
      <c r="F68" s="20"/>
      <c r="G68" s="15"/>
    </row>
    <row r="69" spans="1:7" s="3" customFormat="1" ht="21" customHeight="1">
      <c r="A69" s="37" t="s">
        <v>132</v>
      </c>
      <c r="B69" s="39" t="s">
        <v>6</v>
      </c>
      <c r="C69" s="32">
        <v>334.87</v>
      </c>
      <c r="D69" s="32">
        <f t="shared" si="0"/>
        <v>401.844</v>
      </c>
      <c r="E69" s="32">
        <f t="shared" si="1"/>
        <v>213.3609429754699</v>
      </c>
      <c r="F69" s="20"/>
      <c r="G69" s="15"/>
    </row>
    <row r="70" spans="1:7" s="3" customFormat="1" ht="18.75" customHeight="1">
      <c r="A70" s="35" t="s">
        <v>345</v>
      </c>
      <c r="B70" s="39" t="s">
        <v>6</v>
      </c>
      <c r="C70" s="32">
        <v>381.72</v>
      </c>
      <c r="D70" s="32">
        <f>C70*1.2</f>
        <v>458.064</v>
      </c>
      <c r="E70" s="32">
        <f>D70/1.8834</f>
        <v>243.2112137623447</v>
      </c>
      <c r="F70" s="20"/>
      <c r="G70" s="15"/>
    </row>
    <row r="71" spans="1:7" s="3" customFormat="1" ht="21" customHeight="1">
      <c r="A71" s="73" t="s">
        <v>162</v>
      </c>
      <c r="B71" s="39" t="s">
        <v>6</v>
      </c>
      <c r="C71" s="32">
        <v>216</v>
      </c>
      <c r="D71" s="32">
        <f t="shared" si="0"/>
        <v>259.2</v>
      </c>
      <c r="E71" s="32">
        <f t="shared" si="1"/>
        <v>137.62344695762982</v>
      </c>
      <c r="F71" s="20"/>
      <c r="G71" s="15"/>
    </row>
    <row r="72" spans="1:7" s="3" customFormat="1" ht="21" customHeight="1">
      <c r="A72" s="47" t="s">
        <v>187</v>
      </c>
      <c r="B72" s="39" t="s">
        <v>6</v>
      </c>
      <c r="C72" s="32">
        <v>120</v>
      </c>
      <c r="D72" s="32">
        <f t="shared" si="0"/>
        <v>144</v>
      </c>
      <c r="E72" s="32">
        <f t="shared" si="1"/>
        <v>76.45747053201657</v>
      </c>
      <c r="F72" s="20"/>
      <c r="G72" s="15"/>
    </row>
    <row r="73" spans="1:7" s="3" customFormat="1" ht="21" customHeight="1" hidden="1">
      <c r="A73" s="49" t="s">
        <v>48</v>
      </c>
      <c r="B73" s="39" t="s">
        <v>6</v>
      </c>
      <c r="C73" s="32" t="e">
        <f>#REF!/10000</f>
        <v>#REF!</v>
      </c>
      <c r="D73" s="32" t="e">
        <f t="shared" si="0"/>
        <v>#REF!</v>
      </c>
      <c r="E73" s="32" t="e">
        <f t="shared" si="1"/>
        <v>#REF!</v>
      </c>
      <c r="F73" s="20"/>
      <c r="G73" s="15"/>
    </row>
    <row r="74" spans="1:7" s="3" customFormat="1" ht="21" customHeight="1">
      <c r="A74" s="51" t="s">
        <v>247</v>
      </c>
      <c r="B74" s="39" t="s">
        <v>6</v>
      </c>
      <c r="C74" s="32">
        <v>176.6</v>
      </c>
      <c r="D74" s="32">
        <f t="shared" si="0"/>
        <v>211.92</v>
      </c>
      <c r="E74" s="32">
        <f t="shared" si="1"/>
        <v>112.5199107996177</v>
      </c>
      <c r="F74" s="20"/>
      <c r="G74" s="15"/>
    </row>
    <row r="75" spans="1:7" s="3" customFormat="1" ht="18.75" customHeight="1">
      <c r="A75" s="35" t="s">
        <v>312</v>
      </c>
      <c r="B75" s="43" t="s">
        <v>6</v>
      </c>
      <c r="C75" s="32">
        <v>49.58</v>
      </c>
      <c r="D75" s="32">
        <f aca="true" t="shared" si="4" ref="D75:D161">C75*1.2</f>
        <v>59.495999999999995</v>
      </c>
      <c r="E75" s="32">
        <f t="shared" si="1"/>
        <v>31.589678241478175</v>
      </c>
      <c r="F75" s="20"/>
      <c r="G75" s="15"/>
    </row>
    <row r="76" spans="1:7" s="3" customFormat="1" ht="18.75" customHeight="1">
      <c r="A76" s="35" t="s">
        <v>313</v>
      </c>
      <c r="B76" s="43" t="s">
        <v>6</v>
      </c>
      <c r="C76" s="32">
        <v>50.71</v>
      </c>
      <c r="D76" s="32">
        <f t="shared" si="4"/>
        <v>60.852</v>
      </c>
      <c r="E76" s="32">
        <f t="shared" si="1"/>
        <v>32.30965275565467</v>
      </c>
      <c r="F76" s="20"/>
      <c r="G76" s="15"/>
    </row>
    <row r="77" spans="1:7" s="3" customFormat="1" ht="18.75" customHeight="1">
      <c r="A77" s="35" t="s">
        <v>227</v>
      </c>
      <c r="B77" s="43" t="s">
        <v>6</v>
      </c>
      <c r="C77" s="32">
        <v>98.6</v>
      </c>
      <c r="D77" s="32">
        <f t="shared" si="4"/>
        <v>118.32</v>
      </c>
      <c r="E77" s="32">
        <f t="shared" si="1"/>
        <v>62.82255495380694</v>
      </c>
      <c r="F77" s="20"/>
      <c r="G77" s="15"/>
    </row>
    <row r="78" spans="1:7" s="3" customFormat="1" ht="18.75" customHeight="1">
      <c r="A78" s="35" t="s">
        <v>106</v>
      </c>
      <c r="B78" s="43" t="s">
        <v>6</v>
      </c>
      <c r="C78" s="32">
        <v>190.92</v>
      </c>
      <c r="D78" s="32">
        <f t="shared" si="4"/>
        <v>229.10399999999998</v>
      </c>
      <c r="E78" s="32">
        <f t="shared" si="1"/>
        <v>121.64383561643835</v>
      </c>
      <c r="F78" s="20"/>
      <c r="G78" s="15"/>
    </row>
    <row r="79" spans="1:7" s="2" customFormat="1" ht="18.75" customHeight="1">
      <c r="A79" s="35" t="s">
        <v>107</v>
      </c>
      <c r="B79" s="43" t="s">
        <v>6</v>
      </c>
      <c r="C79" s="32">
        <v>227.34</v>
      </c>
      <c r="D79" s="32">
        <f t="shared" si="4"/>
        <v>272.808</v>
      </c>
      <c r="E79" s="32">
        <f t="shared" si="1"/>
        <v>144.84867792290538</v>
      </c>
      <c r="F79" s="20"/>
      <c r="G79" s="15"/>
    </row>
    <row r="80" spans="1:7" s="2" customFormat="1" ht="21" customHeight="1" hidden="1">
      <c r="A80" s="49" t="s">
        <v>108</v>
      </c>
      <c r="B80" s="40" t="s">
        <v>6</v>
      </c>
      <c r="C80" s="32" t="e">
        <f>#REF!/10000</f>
        <v>#REF!</v>
      </c>
      <c r="D80" s="32" t="e">
        <f t="shared" si="4"/>
        <v>#REF!</v>
      </c>
      <c r="E80" s="32" t="e">
        <f t="shared" si="1"/>
        <v>#REF!</v>
      </c>
      <c r="F80" s="20"/>
      <c r="G80" s="15"/>
    </row>
    <row r="81" spans="1:7" s="3" customFormat="1" ht="21" customHeight="1" hidden="1">
      <c r="A81" s="53" t="s">
        <v>102</v>
      </c>
      <c r="B81" s="41" t="s">
        <v>6</v>
      </c>
      <c r="C81" s="32" t="e">
        <f>#REF!/10000</f>
        <v>#REF!</v>
      </c>
      <c r="D81" s="32" t="e">
        <f t="shared" si="4"/>
        <v>#REF!</v>
      </c>
      <c r="E81" s="32" t="e">
        <f t="shared" si="1"/>
        <v>#REF!</v>
      </c>
      <c r="F81" s="20"/>
      <c r="G81" s="15"/>
    </row>
    <row r="82" spans="1:7" s="3" customFormat="1" ht="21" customHeight="1" hidden="1">
      <c r="A82" s="54" t="s">
        <v>218</v>
      </c>
      <c r="B82" s="39" t="s">
        <v>6</v>
      </c>
      <c r="C82" s="32" t="e">
        <f>#REF!/10000</f>
        <v>#REF!</v>
      </c>
      <c r="D82" s="32" t="e">
        <f t="shared" si="4"/>
        <v>#REF!</v>
      </c>
      <c r="E82" s="32" t="e">
        <f t="shared" si="1"/>
        <v>#REF!</v>
      </c>
      <c r="F82" s="20"/>
      <c r="G82" s="15"/>
    </row>
    <row r="83" spans="1:7" s="3" customFormat="1" ht="21" customHeight="1" hidden="1">
      <c r="A83" s="55" t="s">
        <v>223</v>
      </c>
      <c r="B83" s="39" t="s">
        <v>6</v>
      </c>
      <c r="C83" s="32" t="e">
        <f>#REF!/10000</f>
        <v>#REF!</v>
      </c>
      <c r="D83" s="32" t="e">
        <f t="shared" si="4"/>
        <v>#REF!</v>
      </c>
      <c r="E83" s="32" t="e">
        <f t="shared" si="1"/>
        <v>#REF!</v>
      </c>
      <c r="F83" s="20"/>
      <c r="G83" s="15"/>
    </row>
    <row r="84" spans="1:7" s="3" customFormat="1" ht="21" customHeight="1" hidden="1">
      <c r="A84" s="56" t="s">
        <v>128</v>
      </c>
      <c r="B84" s="39" t="s">
        <v>6</v>
      </c>
      <c r="C84" s="32" t="e">
        <f>#REF!/10000</f>
        <v>#REF!</v>
      </c>
      <c r="D84" s="32" t="e">
        <f t="shared" si="4"/>
        <v>#REF!</v>
      </c>
      <c r="E84" s="32" t="e">
        <f t="shared" si="1"/>
        <v>#REF!</v>
      </c>
      <c r="F84" s="20"/>
      <c r="G84" s="15"/>
    </row>
    <row r="85" spans="1:7" s="3" customFormat="1" ht="18.75" customHeight="1">
      <c r="A85" s="37" t="s">
        <v>253</v>
      </c>
      <c r="B85" s="43" t="s">
        <v>6</v>
      </c>
      <c r="C85" s="32">
        <v>1.91</v>
      </c>
      <c r="D85" s="32">
        <f t="shared" si="4"/>
        <v>2.292</v>
      </c>
      <c r="E85" s="32">
        <f t="shared" si="1"/>
        <v>1.216948072634597</v>
      </c>
      <c r="F85" s="20"/>
      <c r="G85" s="15"/>
    </row>
    <row r="86" spans="1:7" s="3" customFormat="1" ht="18.75" customHeight="1">
      <c r="A86" s="37" t="s">
        <v>254</v>
      </c>
      <c r="B86" s="43" t="s">
        <v>6</v>
      </c>
      <c r="C86" s="32">
        <v>3.23</v>
      </c>
      <c r="D86" s="32">
        <f t="shared" si="4"/>
        <v>3.876</v>
      </c>
      <c r="E86" s="32">
        <f t="shared" si="1"/>
        <v>2.0579802484867793</v>
      </c>
      <c r="F86" s="20"/>
      <c r="G86" s="15"/>
    </row>
    <row r="87" spans="1:7" s="3" customFormat="1" ht="18.75" customHeight="1">
      <c r="A87" s="37" t="s">
        <v>255</v>
      </c>
      <c r="B87" s="43" t="s">
        <v>6</v>
      </c>
      <c r="C87" s="32">
        <v>1</v>
      </c>
      <c r="D87" s="32">
        <f t="shared" si="4"/>
        <v>1.2</v>
      </c>
      <c r="E87" s="32">
        <f t="shared" si="1"/>
        <v>0.6371455877668047</v>
      </c>
      <c r="F87" s="20"/>
      <c r="G87" s="15"/>
    </row>
    <row r="88" spans="1:7" s="3" customFormat="1" ht="18.75" customHeight="1">
      <c r="A88" s="37" t="s">
        <v>256</v>
      </c>
      <c r="B88" s="43" t="s">
        <v>6</v>
      </c>
      <c r="C88" s="32">
        <v>1.36</v>
      </c>
      <c r="D88" s="32">
        <f t="shared" si="4"/>
        <v>1.6320000000000001</v>
      </c>
      <c r="E88" s="32">
        <f t="shared" si="1"/>
        <v>0.8665179993628545</v>
      </c>
      <c r="F88" s="20"/>
      <c r="G88" s="15"/>
    </row>
    <row r="89" spans="1:7" s="3" customFormat="1" ht="18.75" customHeight="1">
      <c r="A89" s="37" t="s">
        <v>269</v>
      </c>
      <c r="B89" s="43" t="s">
        <v>6</v>
      </c>
      <c r="C89" s="32">
        <v>2.47</v>
      </c>
      <c r="D89" s="32">
        <f t="shared" si="4"/>
        <v>2.964</v>
      </c>
      <c r="E89" s="32">
        <f aca="true" t="shared" si="5" ref="E89:E163">D89/1.8834</f>
        <v>1.5737496017840076</v>
      </c>
      <c r="F89" s="20"/>
      <c r="G89" s="15"/>
    </row>
    <row r="90" spans="1:7" s="3" customFormat="1" ht="18.75" customHeight="1">
      <c r="A90" s="37" t="s">
        <v>306</v>
      </c>
      <c r="B90" s="43" t="s">
        <v>6</v>
      </c>
      <c r="C90" s="32">
        <v>15.15</v>
      </c>
      <c r="D90" s="32">
        <f t="shared" si="4"/>
        <v>18.18</v>
      </c>
      <c r="E90" s="32">
        <f t="shared" si="5"/>
        <v>9.652755654667091</v>
      </c>
      <c r="F90" s="20"/>
      <c r="G90" s="15"/>
    </row>
    <row r="91" spans="1:7" s="3" customFormat="1" ht="18.75" customHeight="1">
      <c r="A91" s="37" t="s">
        <v>270</v>
      </c>
      <c r="B91" s="43" t="s">
        <v>6</v>
      </c>
      <c r="C91" s="32">
        <v>35.13</v>
      </c>
      <c r="D91" s="32">
        <f t="shared" si="4"/>
        <v>42.156</v>
      </c>
      <c r="E91" s="32">
        <f t="shared" si="5"/>
        <v>22.38292449824785</v>
      </c>
      <c r="F91" s="20"/>
      <c r="G91" s="15"/>
    </row>
    <row r="92" spans="1:7" s="3" customFormat="1" ht="18.75" customHeight="1">
      <c r="A92" s="37" t="s">
        <v>257</v>
      </c>
      <c r="B92" s="43" t="s">
        <v>6</v>
      </c>
      <c r="C92" s="32">
        <v>8.37</v>
      </c>
      <c r="D92" s="32">
        <f t="shared" si="4"/>
        <v>10.043999999999999</v>
      </c>
      <c r="E92" s="32">
        <f t="shared" si="5"/>
        <v>5.332908569608155</v>
      </c>
      <c r="F92" s="20"/>
      <c r="G92" s="15"/>
    </row>
    <row r="93" spans="1:7" s="3" customFormat="1" ht="18.75" customHeight="1">
      <c r="A93" s="37" t="s">
        <v>258</v>
      </c>
      <c r="B93" s="43" t="s">
        <v>6</v>
      </c>
      <c r="C93" s="32">
        <v>5.6</v>
      </c>
      <c r="D93" s="32">
        <f t="shared" si="4"/>
        <v>6.72</v>
      </c>
      <c r="E93" s="32">
        <f t="shared" si="5"/>
        <v>3.568015291494106</v>
      </c>
      <c r="F93" s="20"/>
      <c r="G93" s="15"/>
    </row>
    <row r="94" spans="1:7" s="3" customFormat="1" ht="18.75" customHeight="1">
      <c r="A94" s="33" t="s">
        <v>10</v>
      </c>
      <c r="B94" s="43" t="s">
        <v>6</v>
      </c>
      <c r="C94" s="32">
        <v>186.97</v>
      </c>
      <c r="D94" s="32">
        <f t="shared" si="4"/>
        <v>224.364</v>
      </c>
      <c r="E94" s="32">
        <f t="shared" si="5"/>
        <v>119.12711054475949</v>
      </c>
      <c r="F94" s="20"/>
      <c r="G94" s="15"/>
    </row>
    <row r="95" spans="1:7" s="3" customFormat="1" ht="18.75" customHeight="1">
      <c r="A95" s="33" t="s">
        <v>11</v>
      </c>
      <c r="B95" s="43" t="s">
        <v>6</v>
      </c>
      <c r="C95" s="32">
        <v>170.7</v>
      </c>
      <c r="D95" s="32">
        <f t="shared" si="4"/>
        <v>204.83999999999997</v>
      </c>
      <c r="E95" s="32">
        <f t="shared" si="5"/>
        <v>108.76075183179356</v>
      </c>
      <c r="F95" s="20"/>
      <c r="G95" s="15"/>
    </row>
    <row r="96" spans="1:7" s="3" customFormat="1" ht="21" customHeight="1">
      <c r="A96" s="33" t="s">
        <v>12</v>
      </c>
      <c r="B96" s="43" t="s">
        <v>6</v>
      </c>
      <c r="C96" s="32">
        <v>150.68</v>
      </c>
      <c r="D96" s="32">
        <f t="shared" si="4"/>
        <v>180.816</v>
      </c>
      <c r="E96" s="32">
        <f t="shared" si="5"/>
        <v>96.00509716470214</v>
      </c>
      <c r="F96" s="20"/>
      <c r="G96" s="15"/>
    </row>
    <row r="97" spans="1:7" s="3" customFormat="1" ht="21" customHeight="1">
      <c r="A97" s="33" t="s">
        <v>33</v>
      </c>
      <c r="B97" s="43" t="s">
        <v>6</v>
      </c>
      <c r="C97" s="32">
        <v>133.85</v>
      </c>
      <c r="D97" s="32">
        <f t="shared" si="4"/>
        <v>160.61999999999998</v>
      </c>
      <c r="E97" s="32">
        <f t="shared" si="5"/>
        <v>85.2819369225868</v>
      </c>
      <c r="F97" s="20"/>
      <c r="G97" s="15"/>
    </row>
    <row r="98" spans="1:7" s="6" customFormat="1" ht="21" customHeight="1" hidden="1">
      <c r="A98" s="48" t="s">
        <v>69</v>
      </c>
      <c r="B98" s="43" t="s">
        <v>6</v>
      </c>
      <c r="C98" s="32" t="e">
        <f>#REF!/10000</f>
        <v>#REF!</v>
      </c>
      <c r="D98" s="32" t="e">
        <f t="shared" si="4"/>
        <v>#REF!</v>
      </c>
      <c r="E98" s="32" t="e">
        <f t="shared" si="5"/>
        <v>#REF!</v>
      </c>
      <c r="F98" s="20"/>
      <c r="G98" s="15"/>
    </row>
    <row r="99" spans="1:7" s="6" customFormat="1" ht="21" customHeight="1">
      <c r="A99" s="34" t="s">
        <v>367</v>
      </c>
      <c r="B99" s="43" t="s">
        <v>6</v>
      </c>
      <c r="C99" s="32">
        <v>317.59</v>
      </c>
      <c r="D99" s="32">
        <f t="shared" si="4"/>
        <v>381.10799999999995</v>
      </c>
      <c r="E99" s="32"/>
      <c r="F99" s="20"/>
      <c r="G99" s="15"/>
    </row>
    <row r="100" spans="1:7" s="6" customFormat="1" ht="21" customHeight="1">
      <c r="A100" s="34" t="s">
        <v>68</v>
      </c>
      <c r="B100" s="39" t="s">
        <v>6</v>
      </c>
      <c r="C100" s="32">
        <v>31.23</v>
      </c>
      <c r="D100" s="32">
        <f>C100</f>
        <v>31.23</v>
      </c>
      <c r="E100" s="32">
        <f t="shared" si="5"/>
        <v>16.581713921631092</v>
      </c>
      <c r="F100" s="20"/>
      <c r="G100" s="15"/>
    </row>
    <row r="101" spans="1:7" s="6" customFormat="1" ht="21" customHeight="1" hidden="1">
      <c r="A101" s="53" t="s">
        <v>166</v>
      </c>
      <c r="B101" s="39" t="s">
        <v>6</v>
      </c>
      <c r="C101" s="32" t="e">
        <f>#REF!/10000</f>
        <v>#REF!</v>
      </c>
      <c r="D101" s="32" t="e">
        <f t="shared" si="4"/>
        <v>#REF!</v>
      </c>
      <c r="E101" s="32" t="e">
        <f t="shared" si="5"/>
        <v>#REF!</v>
      </c>
      <c r="F101" s="20"/>
      <c r="G101" s="15"/>
    </row>
    <row r="102" spans="1:7" s="6" customFormat="1" ht="21" customHeight="1" hidden="1">
      <c r="A102" s="53" t="s">
        <v>167</v>
      </c>
      <c r="B102" s="39" t="s">
        <v>6</v>
      </c>
      <c r="C102" s="32" t="e">
        <f>#REF!/10000</f>
        <v>#REF!</v>
      </c>
      <c r="D102" s="32" t="e">
        <f t="shared" si="4"/>
        <v>#REF!</v>
      </c>
      <c r="E102" s="32" t="e">
        <f t="shared" si="5"/>
        <v>#REF!</v>
      </c>
      <c r="F102" s="20"/>
      <c r="G102" s="15"/>
    </row>
    <row r="103" spans="1:7" s="81" customFormat="1" ht="21" customHeight="1" hidden="1">
      <c r="A103" s="53" t="s">
        <v>172</v>
      </c>
      <c r="B103" s="79" t="s">
        <v>6</v>
      </c>
      <c r="C103" s="32">
        <v>138.66</v>
      </c>
      <c r="D103" s="32">
        <f t="shared" si="4"/>
        <v>166.392</v>
      </c>
      <c r="E103" s="32">
        <f t="shared" si="5"/>
        <v>88.34660719974514</v>
      </c>
      <c r="F103" s="20"/>
      <c r="G103" s="15"/>
    </row>
    <row r="104" spans="1:7" s="81" customFormat="1" ht="21" customHeight="1" hidden="1">
      <c r="A104" s="53" t="s">
        <v>173</v>
      </c>
      <c r="B104" s="79" t="s">
        <v>6</v>
      </c>
      <c r="C104" s="32">
        <v>295.42</v>
      </c>
      <c r="D104" s="32">
        <f t="shared" si="4"/>
        <v>354.504</v>
      </c>
      <c r="E104" s="32">
        <f t="shared" si="5"/>
        <v>188.22554953806946</v>
      </c>
      <c r="F104" s="20"/>
      <c r="G104" s="15"/>
    </row>
    <row r="105" spans="1:7" s="6" customFormat="1" ht="18.75" customHeight="1">
      <c r="A105" s="37" t="s">
        <v>384</v>
      </c>
      <c r="B105" s="43" t="s">
        <v>6</v>
      </c>
      <c r="C105" s="32">
        <v>464.51</v>
      </c>
      <c r="D105" s="32">
        <f>C105*1.2</f>
        <v>557.4119999999999</v>
      </c>
      <c r="E105" s="32">
        <f>D105/1.8834</f>
        <v>295.9604969735584</v>
      </c>
      <c r="F105" s="20"/>
      <c r="G105" s="15"/>
    </row>
    <row r="106" spans="1:7" s="6" customFormat="1" ht="18.75" customHeight="1">
      <c r="A106" s="37" t="s">
        <v>220</v>
      </c>
      <c r="B106" s="43" t="s">
        <v>6</v>
      </c>
      <c r="C106" s="32">
        <v>183.99</v>
      </c>
      <c r="D106" s="32">
        <f t="shared" si="4"/>
        <v>220.788</v>
      </c>
      <c r="E106" s="32">
        <f t="shared" si="5"/>
        <v>117.22841669321441</v>
      </c>
      <c r="F106" s="20"/>
      <c r="G106" s="15"/>
    </row>
    <row r="107" spans="1:7" s="6" customFormat="1" ht="18.75" customHeight="1">
      <c r="A107" s="37" t="s">
        <v>221</v>
      </c>
      <c r="B107" s="43" t="s">
        <v>6</v>
      </c>
      <c r="C107" s="32">
        <v>364.96</v>
      </c>
      <c r="D107" s="32">
        <f>C107*1.2</f>
        <v>437.95199999999994</v>
      </c>
      <c r="E107" s="32">
        <f t="shared" si="5"/>
        <v>232.53265371137303</v>
      </c>
      <c r="F107" s="20"/>
      <c r="G107" s="15"/>
    </row>
    <row r="108" spans="1:7" s="6" customFormat="1" ht="18.75" customHeight="1">
      <c r="A108" s="37" t="s">
        <v>265</v>
      </c>
      <c r="B108" s="43" t="s">
        <v>6</v>
      </c>
      <c r="C108" s="32">
        <v>486.56</v>
      </c>
      <c r="D108" s="32">
        <f t="shared" si="4"/>
        <v>583.872</v>
      </c>
      <c r="E108" s="32">
        <f t="shared" si="5"/>
        <v>310.00955718381647</v>
      </c>
      <c r="F108" s="20"/>
      <c r="G108" s="15"/>
    </row>
    <row r="109" spans="1:7" s="6" customFormat="1" ht="18.75" customHeight="1">
      <c r="A109" s="37" t="s">
        <v>332</v>
      </c>
      <c r="B109" s="43" t="s">
        <v>6</v>
      </c>
      <c r="C109" s="32">
        <v>250.36</v>
      </c>
      <c r="D109" s="32">
        <f>C109*1.2</f>
        <v>300.432</v>
      </c>
      <c r="E109" s="32">
        <f t="shared" si="5"/>
        <v>159.51576935329723</v>
      </c>
      <c r="F109" s="20"/>
      <c r="G109" s="15"/>
    </row>
    <row r="110" spans="1:7" s="6" customFormat="1" ht="18.75" customHeight="1">
      <c r="A110" s="37" t="s">
        <v>174</v>
      </c>
      <c r="B110" s="43" t="s">
        <v>6</v>
      </c>
      <c r="C110" s="32">
        <v>186.84</v>
      </c>
      <c r="D110" s="32">
        <f t="shared" si="4"/>
        <v>224.208</v>
      </c>
      <c r="E110" s="32">
        <f t="shared" si="5"/>
        <v>119.0442816183498</v>
      </c>
      <c r="F110" s="20"/>
      <c r="G110" s="15"/>
    </row>
    <row r="111" spans="1:7" s="3" customFormat="1" ht="18.75" customHeight="1">
      <c r="A111" s="37" t="s">
        <v>175</v>
      </c>
      <c r="B111" s="43" t="s">
        <v>6</v>
      </c>
      <c r="C111" s="32">
        <v>399.45</v>
      </c>
      <c r="D111" s="32">
        <f t="shared" si="4"/>
        <v>479.34</v>
      </c>
      <c r="E111" s="32">
        <f t="shared" si="5"/>
        <v>254.50780503345013</v>
      </c>
      <c r="F111" s="20"/>
      <c r="G111" s="15"/>
    </row>
    <row r="112" spans="1:7" s="3" customFormat="1" ht="18.75" customHeight="1">
      <c r="A112" s="37" t="s">
        <v>230</v>
      </c>
      <c r="B112" s="43" t="s">
        <v>6</v>
      </c>
      <c r="C112" s="32">
        <v>370.76</v>
      </c>
      <c r="D112" s="32">
        <f>C112*1.2</f>
        <v>444.912</v>
      </c>
      <c r="E112" s="32">
        <f t="shared" si="5"/>
        <v>236.2280981204205</v>
      </c>
      <c r="F112" s="20"/>
      <c r="G112" s="15"/>
    </row>
    <row r="113" spans="1:7" s="3" customFormat="1" ht="18.75" customHeight="1">
      <c r="A113" s="37" t="s">
        <v>233</v>
      </c>
      <c r="B113" s="43" t="s">
        <v>6</v>
      </c>
      <c r="C113" s="32">
        <v>206.81</v>
      </c>
      <c r="D113" s="32">
        <f>C113*1.2</f>
        <v>248.172</v>
      </c>
      <c r="E113" s="32">
        <f t="shared" si="5"/>
        <v>131.7680790060529</v>
      </c>
      <c r="F113" s="20"/>
      <c r="G113" s="15"/>
    </row>
    <row r="114" spans="1:7" s="3" customFormat="1" ht="18.75" customHeight="1">
      <c r="A114" s="37" t="s">
        <v>252</v>
      </c>
      <c r="B114" s="43" t="s">
        <v>6</v>
      </c>
      <c r="C114" s="32">
        <v>286.58</v>
      </c>
      <c r="D114" s="32">
        <f t="shared" si="4"/>
        <v>343.89599999999996</v>
      </c>
      <c r="E114" s="32">
        <f t="shared" si="5"/>
        <v>182.59318254221088</v>
      </c>
      <c r="F114" s="20"/>
      <c r="G114" s="15"/>
    </row>
    <row r="115" spans="1:7" s="3" customFormat="1" ht="18.75" customHeight="1">
      <c r="A115" s="37" t="s">
        <v>71</v>
      </c>
      <c r="B115" s="43" t="s">
        <v>6</v>
      </c>
      <c r="C115" s="32">
        <v>200.95</v>
      </c>
      <c r="D115" s="32">
        <f t="shared" si="4"/>
        <v>241.14</v>
      </c>
      <c r="E115" s="32">
        <f t="shared" si="5"/>
        <v>128.0344058617394</v>
      </c>
      <c r="F115" s="20"/>
      <c r="G115" s="15"/>
    </row>
    <row r="116" spans="1:7" s="3" customFormat="1" ht="21" customHeight="1" hidden="1">
      <c r="A116" s="53" t="s">
        <v>72</v>
      </c>
      <c r="B116" s="39" t="s">
        <v>6</v>
      </c>
      <c r="C116" s="32" t="e">
        <f>#REF!/10000</f>
        <v>#REF!</v>
      </c>
      <c r="D116" s="32" t="e">
        <f t="shared" si="4"/>
        <v>#REF!</v>
      </c>
      <c r="E116" s="32" t="e">
        <f t="shared" si="5"/>
        <v>#REF!</v>
      </c>
      <c r="F116" s="20"/>
      <c r="G116" s="15"/>
    </row>
    <row r="117" spans="1:7" s="3" customFormat="1" ht="18" customHeight="1">
      <c r="A117" s="35" t="s">
        <v>391</v>
      </c>
      <c r="B117" s="43" t="s">
        <v>6</v>
      </c>
      <c r="C117" s="32">
        <v>6.65</v>
      </c>
      <c r="D117" s="32">
        <f>C117*1.2</f>
        <v>7.98</v>
      </c>
      <c r="E117" s="32">
        <f>D117/1.8834</f>
        <v>4.237018158649252</v>
      </c>
      <c r="F117" s="20"/>
      <c r="G117" s="15"/>
    </row>
    <row r="118" spans="1:7" s="3" customFormat="1" ht="18" customHeight="1">
      <c r="A118" s="35" t="s">
        <v>392</v>
      </c>
      <c r="B118" s="43" t="s">
        <v>6</v>
      </c>
      <c r="C118" s="32">
        <v>10.45</v>
      </c>
      <c r="D118" s="32">
        <f>C118*1.2</f>
        <v>12.54</v>
      </c>
      <c r="E118" s="32">
        <f>D118/1.8834</f>
        <v>6.658171392163109</v>
      </c>
      <c r="F118" s="20"/>
      <c r="G118" s="15"/>
    </row>
    <row r="119" spans="1:7" s="3" customFormat="1" ht="18" customHeight="1">
      <c r="A119" s="35" t="s">
        <v>394</v>
      </c>
      <c r="B119" s="43" t="s">
        <v>6</v>
      </c>
      <c r="C119" s="32">
        <v>2.35</v>
      </c>
      <c r="D119" s="32">
        <f>C119*1.2</f>
        <v>2.82</v>
      </c>
      <c r="E119" s="32">
        <f>D119/1.8834</f>
        <v>1.4972921312519911</v>
      </c>
      <c r="F119" s="20"/>
      <c r="G119" s="15"/>
    </row>
    <row r="120" spans="1:7" s="3" customFormat="1" ht="18" customHeight="1">
      <c r="A120" s="35" t="s">
        <v>393</v>
      </c>
      <c r="B120" s="43" t="s">
        <v>6</v>
      </c>
      <c r="C120" s="32">
        <v>1.88</v>
      </c>
      <c r="D120" s="32">
        <f>C120*1.2</f>
        <v>2.256</v>
      </c>
      <c r="E120" s="32">
        <f>D120/1.8834</f>
        <v>1.1978337050015928</v>
      </c>
      <c r="F120" s="20"/>
      <c r="G120" s="15"/>
    </row>
    <row r="121" spans="1:7" s="3" customFormat="1" ht="18" customHeight="1">
      <c r="A121" s="35" t="s">
        <v>333</v>
      </c>
      <c r="B121" s="43" t="s">
        <v>6</v>
      </c>
      <c r="C121" s="32">
        <v>2.1</v>
      </c>
      <c r="D121" s="32">
        <f t="shared" si="4"/>
        <v>2.52</v>
      </c>
      <c r="E121" s="32">
        <f t="shared" si="5"/>
        <v>1.33800573431029</v>
      </c>
      <c r="F121" s="20"/>
      <c r="G121" s="15"/>
    </row>
    <row r="122" spans="1:7" s="3" customFormat="1" ht="18" customHeight="1">
      <c r="A122" s="35" t="s">
        <v>251</v>
      </c>
      <c r="B122" s="39" t="s">
        <v>6</v>
      </c>
      <c r="C122" s="32">
        <v>3.19</v>
      </c>
      <c r="D122" s="32">
        <f t="shared" si="4"/>
        <v>3.828</v>
      </c>
      <c r="E122" s="32">
        <f t="shared" si="5"/>
        <v>2.032494424976107</v>
      </c>
      <c r="F122" s="20"/>
      <c r="G122" s="15"/>
    </row>
    <row r="123" spans="1:7" s="3" customFormat="1" ht="21" customHeight="1" hidden="1">
      <c r="A123" s="55" t="s">
        <v>129</v>
      </c>
      <c r="B123" s="39" t="s">
        <v>6</v>
      </c>
      <c r="C123" s="32" t="e">
        <f>#REF!/10000</f>
        <v>#REF!</v>
      </c>
      <c r="D123" s="32" t="e">
        <f t="shared" si="4"/>
        <v>#REF!</v>
      </c>
      <c r="E123" s="32" t="e">
        <f t="shared" si="5"/>
        <v>#REF!</v>
      </c>
      <c r="F123" s="20"/>
      <c r="G123" s="15"/>
    </row>
    <row r="124" spans="1:7" s="3" customFormat="1" ht="21" customHeight="1" hidden="1">
      <c r="A124" s="55" t="s">
        <v>64</v>
      </c>
      <c r="B124" s="39" t="s">
        <v>6</v>
      </c>
      <c r="C124" s="32" t="e">
        <f>#REF!/10000</f>
        <v>#REF!</v>
      </c>
      <c r="D124" s="32" t="e">
        <f t="shared" si="4"/>
        <v>#REF!</v>
      </c>
      <c r="E124" s="32" t="e">
        <f t="shared" si="5"/>
        <v>#REF!</v>
      </c>
      <c r="F124" s="20"/>
      <c r="G124" s="15"/>
    </row>
    <row r="125" spans="1:7" s="3" customFormat="1" ht="18" customHeight="1">
      <c r="A125" s="35" t="s">
        <v>414</v>
      </c>
      <c r="B125" s="39" t="s">
        <v>6</v>
      </c>
      <c r="C125" s="32">
        <v>36.99</v>
      </c>
      <c r="D125" s="32">
        <f>C125*1.2</f>
        <v>44.388</v>
      </c>
      <c r="E125" s="32">
        <f>D125/1.8834</f>
        <v>23.568015291494106</v>
      </c>
      <c r="F125" s="20"/>
      <c r="G125" s="15"/>
    </row>
    <row r="126" spans="1:7" s="3" customFormat="1" ht="18" customHeight="1">
      <c r="A126" s="35" t="s">
        <v>415</v>
      </c>
      <c r="B126" s="39" t="s">
        <v>6</v>
      </c>
      <c r="C126" s="32">
        <v>18.52</v>
      </c>
      <c r="D126" s="32">
        <f>C126*1.2</f>
        <v>22.224</v>
      </c>
      <c r="E126" s="32">
        <f>D126/1.8834</f>
        <v>11.799936285441223</v>
      </c>
      <c r="F126" s="20"/>
      <c r="G126" s="15"/>
    </row>
    <row r="127" spans="1:7" s="3" customFormat="1" ht="18" customHeight="1">
      <c r="A127" s="50" t="s">
        <v>243</v>
      </c>
      <c r="B127" s="39" t="s">
        <v>6</v>
      </c>
      <c r="C127" s="32">
        <v>36.5</v>
      </c>
      <c r="D127" s="32">
        <f t="shared" si="4"/>
        <v>43.8</v>
      </c>
      <c r="E127" s="32">
        <f t="shared" si="5"/>
        <v>23.25581395348837</v>
      </c>
      <c r="F127" s="20"/>
      <c r="G127" s="15"/>
    </row>
    <row r="128" spans="1:7" s="3" customFormat="1" ht="18" customHeight="1">
      <c r="A128" s="50" t="s">
        <v>244</v>
      </c>
      <c r="B128" s="39" t="s">
        <v>6</v>
      </c>
      <c r="C128" s="32">
        <v>36.5</v>
      </c>
      <c r="D128" s="32">
        <f t="shared" si="4"/>
        <v>43.8</v>
      </c>
      <c r="E128" s="32">
        <f t="shared" si="5"/>
        <v>23.25581395348837</v>
      </c>
      <c r="F128" s="20"/>
      <c r="G128" s="15"/>
    </row>
    <row r="129" spans="1:7" s="3" customFormat="1" ht="18" customHeight="1">
      <c r="A129" s="51" t="s">
        <v>49</v>
      </c>
      <c r="B129" s="39" t="s">
        <v>6</v>
      </c>
      <c r="C129" s="32">
        <v>0.55</v>
      </c>
      <c r="D129" s="32">
        <f t="shared" si="4"/>
        <v>0.66</v>
      </c>
      <c r="E129" s="32">
        <f t="shared" si="5"/>
        <v>0.35043007327174264</v>
      </c>
      <c r="F129" s="20"/>
      <c r="G129" s="15"/>
    </row>
    <row r="130" spans="1:7" s="3" customFormat="1" ht="18" customHeight="1">
      <c r="A130" s="51" t="s">
        <v>298</v>
      </c>
      <c r="B130" s="39" t="s">
        <v>6</v>
      </c>
      <c r="C130" s="32">
        <v>0.48</v>
      </c>
      <c r="D130" s="32">
        <f t="shared" si="4"/>
        <v>0.576</v>
      </c>
      <c r="E130" s="32">
        <f t="shared" si="5"/>
        <v>0.3058298821280662</v>
      </c>
      <c r="F130" s="20"/>
      <c r="G130" s="15"/>
    </row>
    <row r="131" spans="1:7" s="3" customFormat="1" ht="21" customHeight="1" hidden="1">
      <c r="A131" s="53" t="s">
        <v>229</v>
      </c>
      <c r="B131" s="39" t="s">
        <v>6</v>
      </c>
      <c r="C131" s="32" t="e">
        <f>#REF!/10000</f>
        <v>#REF!</v>
      </c>
      <c r="D131" s="32" t="e">
        <f t="shared" si="4"/>
        <v>#REF!</v>
      </c>
      <c r="E131" s="32" t="e">
        <f t="shared" si="5"/>
        <v>#REF!</v>
      </c>
      <c r="F131" s="20"/>
      <c r="G131" s="15"/>
    </row>
    <row r="132" spans="1:7" s="3" customFormat="1" ht="18" customHeight="1">
      <c r="A132" s="34" t="s">
        <v>380</v>
      </c>
      <c r="B132" s="39" t="s">
        <v>6</v>
      </c>
      <c r="C132" s="32">
        <v>14.55</v>
      </c>
      <c r="D132" s="32">
        <f>C132*1.2</f>
        <v>17.46</v>
      </c>
      <c r="E132" s="32">
        <f>D132/1.8834</f>
        <v>9.270468302007009</v>
      </c>
      <c r="F132" s="20"/>
      <c r="G132" s="15"/>
    </row>
    <row r="133" spans="1:7" s="3" customFormat="1" ht="18" customHeight="1">
      <c r="A133" s="34" t="s">
        <v>346</v>
      </c>
      <c r="B133" s="39" t="s">
        <v>6</v>
      </c>
      <c r="C133" s="32">
        <v>151.18</v>
      </c>
      <c r="D133" s="32">
        <f>C133*1.2</f>
        <v>181.416</v>
      </c>
      <c r="E133" s="32">
        <f>D133/1.8834</f>
        <v>96.32366995858554</v>
      </c>
      <c r="F133" s="20"/>
      <c r="G133" s="15"/>
    </row>
    <row r="134" spans="1:7" s="3" customFormat="1" ht="18" customHeight="1">
      <c r="A134" s="74" t="s">
        <v>5</v>
      </c>
      <c r="B134" s="39" t="s">
        <v>6</v>
      </c>
      <c r="C134" s="32">
        <v>55.4</v>
      </c>
      <c r="D134" s="32">
        <f t="shared" si="4"/>
        <v>66.47999999999999</v>
      </c>
      <c r="E134" s="32">
        <f t="shared" si="5"/>
        <v>35.297865562280975</v>
      </c>
      <c r="F134" s="20"/>
      <c r="G134" s="15"/>
    </row>
    <row r="135" spans="1:7" s="3" customFormat="1" ht="18" customHeight="1">
      <c r="A135" s="74" t="s">
        <v>109</v>
      </c>
      <c r="B135" s="39" t="s">
        <v>6</v>
      </c>
      <c r="C135" s="32">
        <v>112.77</v>
      </c>
      <c r="D135" s="32">
        <f t="shared" si="4"/>
        <v>135.32399999999998</v>
      </c>
      <c r="E135" s="32">
        <f t="shared" si="5"/>
        <v>71.85090793246256</v>
      </c>
      <c r="F135" s="20"/>
      <c r="G135" s="15"/>
    </row>
    <row r="136" spans="1:7" s="3" customFormat="1" ht="18" customHeight="1">
      <c r="A136" s="75" t="s">
        <v>17</v>
      </c>
      <c r="B136" s="39" t="s">
        <v>6</v>
      </c>
      <c r="C136" s="32">
        <v>122.63</v>
      </c>
      <c r="D136" s="32">
        <f t="shared" si="4"/>
        <v>147.15599999999998</v>
      </c>
      <c r="E136" s="32">
        <f t="shared" si="5"/>
        <v>78.13316342784326</v>
      </c>
      <c r="F136" s="20"/>
      <c r="G136" s="15"/>
    </row>
    <row r="137" spans="1:7" s="3" customFormat="1" ht="18" customHeight="1">
      <c r="A137" s="75" t="s">
        <v>76</v>
      </c>
      <c r="B137" s="39" t="s">
        <v>6</v>
      </c>
      <c r="C137" s="32">
        <v>37.57</v>
      </c>
      <c r="D137" s="32">
        <f t="shared" si="4"/>
        <v>45.083999999999996</v>
      </c>
      <c r="E137" s="32">
        <f t="shared" si="5"/>
        <v>23.937559732398853</v>
      </c>
      <c r="F137" s="20"/>
      <c r="G137" s="15"/>
    </row>
    <row r="138" spans="1:7" s="3" customFormat="1" ht="18" customHeight="1">
      <c r="A138" s="75" t="s">
        <v>77</v>
      </c>
      <c r="B138" s="39" t="s">
        <v>6</v>
      </c>
      <c r="C138" s="32">
        <v>65.55</v>
      </c>
      <c r="D138" s="32">
        <f t="shared" si="4"/>
        <v>78.66</v>
      </c>
      <c r="E138" s="32">
        <f t="shared" si="5"/>
        <v>41.76489327811405</v>
      </c>
      <c r="F138" s="20"/>
      <c r="G138" s="15"/>
    </row>
    <row r="139" spans="1:7" s="3" customFormat="1" ht="18" customHeight="1">
      <c r="A139" s="76" t="s">
        <v>83</v>
      </c>
      <c r="B139" s="39" t="s">
        <v>6</v>
      </c>
      <c r="C139" s="32">
        <v>58.72</v>
      </c>
      <c r="D139" s="32">
        <f t="shared" si="4"/>
        <v>70.464</v>
      </c>
      <c r="E139" s="32">
        <f t="shared" si="5"/>
        <v>37.41318891366677</v>
      </c>
      <c r="F139" s="20"/>
      <c r="G139" s="15"/>
    </row>
    <row r="140" spans="1:7" s="3" customFormat="1" ht="18" customHeight="1">
      <c r="A140" s="76" t="s">
        <v>110</v>
      </c>
      <c r="B140" s="39" t="s">
        <v>6</v>
      </c>
      <c r="C140" s="32">
        <v>97.25</v>
      </c>
      <c r="D140" s="32">
        <f t="shared" si="4"/>
        <v>116.69999999999999</v>
      </c>
      <c r="E140" s="32">
        <f t="shared" si="5"/>
        <v>61.96240841032176</v>
      </c>
      <c r="F140" s="20"/>
      <c r="G140" s="15"/>
    </row>
    <row r="141" spans="1:7" s="3" customFormat="1" ht="18" customHeight="1">
      <c r="A141" s="76" t="s">
        <v>111</v>
      </c>
      <c r="B141" s="39" t="s">
        <v>6</v>
      </c>
      <c r="C141" s="32">
        <v>149.72</v>
      </c>
      <c r="D141" s="32">
        <f t="shared" si="4"/>
        <v>179.664</v>
      </c>
      <c r="E141" s="32">
        <f t="shared" si="5"/>
        <v>95.393437400446</v>
      </c>
      <c r="F141" s="20"/>
      <c r="G141" s="15"/>
    </row>
    <row r="142" spans="1:7" s="3" customFormat="1" ht="18" customHeight="1">
      <c r="A142" s="76" t="s">
        <v>112</v>
      </c>
      <c r="B142" s="39" t="s">
        <v>6</v>
      </c>
      <c r="C142" s="32">
        <v>66</v>
      </c>
      <c r="D142" s="32">
        <f t="shared" si="4"/>
        <v>79.2</v>
      </c>
      <c r="E142" s="32">
        <f t="shared" si="5"/>
        <v>42.051608792609116</v>
      </c>
      <c r="F142" s="20"/>
      <c r="G142" s="15"/>
    </row>
    <row r="143" spans="1:7" s="3" customFormat="1" ht="18" customHeight="1">
      <c r="A143" s="76" t="s">
        <v>211</v>
      </c>
      <c r="B143" s="39" t="s">
        <v>6</v>
      </c>
      <c r="C143" s="32">
        <v>170.9</v>
      </c>
      <c r="D143" s="32">
        <f t="shared" si="4"/>
        <v>205.08</v>
      </c>
      <c r="E143" s="32">
        <f t="shared" si="5"/>
        <v>108.88818094934693</v>
      </c>
      <c r="F143" s="20"/>
      <c r="G143" s="15"/>
    </row>
    <row r="144" spans="1:7" s="3" customFormat="1" ht="18" customHeight="1">
      <c r="A144" s="34" t="s">
        <v>360</v>
      </c>
      <c r="B144" s="39" t="s">
        <v>6</v>
      </c>
      <c r="C144" s="32">
        <v>87.35</v>
      </c>
      <c r="D144" s="32">
        <f>C144*1.2</f>
        <v>104.82</v>
      </c>
      <c r="E144" s="32">
        <f>D144/1.8834</f>
        <v>55.65466709143039</v>
      </c>
      <c r="F144" s="20"/>
      <c r="G144" s="15"/>
    </row>
    <row r="145" spans="1:7" s="3" customFormat="1" ht="18" customHeight="1">
      <c r="A145" s="34" t="s">
        <v>35</v>
      </c>
      <c r="B145" s="39" t="s">
        <v>6</v>
      </c>
      <c r="C145" s="32">
        <v>32.76</v>
      </c>
      <c r="D145" s="32">
        <f t="shared" si="4"/>
        <v>39.312</v>
      </c>
      <c r="E145" s="32">
        <f t="shared" si="5"/>
        <v>20.87288945524052</v>
      </c>
      <c r="F145" s="20"/>
      <c r="G145" s="15"/>
    </row>
    <row r="146" spans="1:7" s="3" customFormat="1" ht="18" customHeight="1">
      <c r="A146" s="34" t="s">
        <v>15</v>
      </c>
      <c r="B146" s="39" t="s">
        <v>6</v>
      </c>
      <c r="C146" s="32">
        <v>24.35</v>
      </c>
      <c r="D146" s="32">
        <f t="shared" si="4"/>
        <v>29.22</v>
      </c>
      <c r="E146" s="32">
        <f t="shared" si="5"/>
        <v>15.514495062121695</v>
      </c>
      <c r="F146" s="20"/>
      <c r="G146" s="15"/>
    </row>
    <row r="147" spans="1:7" s="3" customFormat="1" ht="21" customHeight="1" hidden="1">
      <c r="A147" s="54" t="s">
        <v>280</v>
      </c>
      <c r="B147" s="39" t="s">
        <v>6</v>
      </c>
      <c r="C147" s="32" t="e">
        <f>#REF!/10000</f>
        <v>#REF!</v>
      </c>
      <c r="D147" s="32" t="e">
        <f t="shared" si="4"/>
        <v>#REF!</v>
      </c>
      <c r="E147" s="32" t="e">
        <f t="shared" si="5"/>
        <v>#REF!</v>
      </c>
      <c r="F147" s="20"/>
      <c r="G147" s="15"/>
    </row>
    <row r="148" spans="1:7" s="3" customFormat="1" ht="21" customHeight="1">
      <c r="A148" s="47" t="s">
        <v>120</v>
      </c>
      <c r="B148" s="39" t="s">
        <v>6</v>
      </c>
      <c r="C148" s="32">
        <v>66.5</v>
      </c>
      <c r="D148" s="32">
        <f t="shared" si="4"/>
        <v>79.8</v>
      </c>
      <c r="E148" s="32">
        <f t="shared" si="5"/>
        <v>42.370181586492514</v>
      </c>
      <c r="F148" s="20"/>
      <c r="G148" s="15"/>
    </row>
    <row r="149" spans="1:7" s="3" customFormat="1" ht="21" customHeight="1">
      <c r="A149" s="50" t="s">
        <v>29</v>
      </c>
      <c r="B149" s="39" t="s">
        <v>6</v>
      </c>
      <c r="C149" s="32">
        <v>18.39</v>
      </c>
      <c r="D149" s="32">
        <f t="shared" si="4"/>
        <v>22.068</v>
      </c>
      <c r="E149" s="32">
        <f t="shared" si="5"/>
        <v>11.717107359031539</v>
      </c>
      <c r="F149" s="20"/>
      <c r="G149" s="15"/>
    </row>
    <row r="150" spans="1:7" s="3" customFormat="1" ht="21" customHeight="1">
      <c r="A150" s="50" t="s">
        <v>30</v>
      </c>
      <c r="B150" s="39" t="s">
        <v>6</v>
      </c>
      <c r="C150" s="32">
        <v>21.3</v>
      </c>
      <c r="D150" s="32">
        <f t="shared" si="4"/>
        <v>25.56</v>
      </c>
      <c r="E150" s="32">
        <f t="shared" si="5"/>
        <v>13.57120101943294</v>
      </c>
      <c r="F150" s="20"/>
      <c r="G150" s="15"/>
    </row>
    <row r="151" spans="1:7" s="3" customFormat="1" ht="21" customHeight="1">
      <c r="A151" s="50" t="s">
        <v>31</v>
      </c>
      <c r="B151" s="39" t="s">
        <v>6</v>
      </c>
      <c r="C151" s="32">
        <v>19.77</v>
      </c>
      <c r="D151" s="32">
        <f t="shared" si="4"/>
        <v>23.724</v>
      </c>
      <c r="E151" s="32">
        <f t="shared" si="5"/>
        <v>12.59636827014973</v>
      </c>
      <c r="F151" s="20"/>
      <c r="G151" s="15"/>
    </row>
    <row r="152" spans="1:7" s="3" customFormat="1" ht="21" customHeight="1">
      <c r="A152" s="50" t="s">
        <v>32</v>
      </c>
      <c r="B152" s="39" t="s">
        <v>6</v>
      </c>
      <c r="C152" s="32">
        <v>22.83</v>
      </c>
      <c r="D152" s="32">
        <f t="shared" si="4"/>
        <v>27.395999999999997</v>
      </c>
      <c r="E152" s="32">
        <f t="shared" si="5"/>
        <v>14.54603376871615</v>
      </c>
      <c r="F152" s="20"/>
      <c r="G152" s="15"/>
    </row>
    <row r="153" spans="1:7" s="3" customFormat="1" ht="21" customHeight="1" hidden="1">
      <c r="A153" s="49" t="s">
        <v>84</v>
      </c>
      <c r="B153" s="39" t="s">
        <v>6</v>
      </c>
      <c r="C153" s="32" t="e">
        <f>#REF!/10000</f>
        <v>#REF!</v>
      </c>
      <c r="D153" s="32" t="e">
        <f t="shared" si="4"/>
        <v>#REF!</v>
      </c>
      <c r="E153" s="32" t="e">
        <f t="shared" si="5"/>
        <v>#REF!</v>
      </c>
      <c r="F153" s="20"/>
      <c r="G153" s="15"/>
    </row>
    <row r="154" spans="1:7" s="4" customFormat="1" ht="21" customHeight="1">
      <c r="A154" s="51" t="s">
        <v>67</v>
      </c>
      <c r="B154" s="39" t="s">
        <v>6</v>
      </c>
      <c r="C154" s="32">
        <v>3.31</v>
      </c>
      <c r="D154" s="32">
        <f t="shared" si="4"/>
        <v>3.972</v>
      </c>
      <c r="E154" s="32">
        <f t="shared" si="5"/>
        <v>2.1089518955081235</v>
      </c>
      <c r="F154" s="20"/>
      <c r="G154" s="15"/>
    </row>
    <row r="155" spans="1:7" s="4" customFormat="1" ht="21" customHeight="1">
      <c r="A155" s="74" t="s">
        <v>20</v>
      </c>
      <c r="B155" s="39" t="s">
        <v>6</v>
      </c>
      <c r="C155" s="32">
        <v>12.1</v>
      </c>
      <c r="D155" s="32">
        <f t="shared" si="4"/>
        <v>14.52</v>
      </c>
      <c r="E155" s="32">
        <f t="shared" si="5"/>
        <v>7.709461611978337</v>
      </c>
      <c r="F155" s="20"/>
      <c r="G155" s="15"/>
    </row>
    <row r="156" spans="1:7" s="4" customFormat="1" ht="21" customHeight="1">
      <c r="A156" s="74" t="s">
        <v>21</v>
      </c>
      <c r="B156" s="39" t="s">
        <v>6</v>
      </c>
      <c r="C156" s="32">
        <v>9.26</v>
      </c>
      <c r="D156" s="32">
        <f t="shared" si="4"/>
        <v>11.112</v>
      </c>
      <c r="E156" s="32">
        <f t="shared" si="5"/>
        <v>5.899968142720612</v>
      </c>
      <c r="F156" s="20"/>
      <c r="G156" s="15"/>
    </row>
    <row r="157" spans="1:7" s="4" customFormat="1" ht="21" customHeight="1">
      <c r="A157" s="74" t="s">
        <v>37</v>
      </c>
      <c r="B157" s="39" t="s">
        <v>6</v>
      </c>
      <c r="C157" s="32">
        <v>7.5</v>
      </c>
      <c r="D157" s="32">
        <f t="shared" si="4"/>
        <v>9</v>
      </c>
      <c r="E157" s="32">
        <f t="shared" si="5"/>
        <v>4.778591908251036</v>
      </c>
      <c r="F157" s="20"/>
      <c r="G157" s="15"/>
    </row>
    <row r="158" spans="1:7" s="4" customFormat="1" ht="21" customHeight="1" hidden="1">
      <c r="A158" s="54" t="s">
        <v>199</v>
      </c>
      <c r="B158" s="39" t="s">
        <v>6</v>
      </c>
      <c r="C158" s="32" t="e">
        <f>#REF!/10000</f>
        <v>#REF!</v>
      </c>
      <c r="D158" s="32" t="e">
        <f t="shared" si="4"/>
        <v>#REF!</v>
      </c>
      <c r="E158" s="32" t="e">
        <f t="shared" si="5"/>
        <v>#REF!</v>
      </c>
      <c r="F158" s="20"/>
      <c r="G158" s="15"/>
    </row>
    <row r="159" spans="1:7" s="4" customFormat="1" ht="21" customHeight="1" hidden="1">
      <c r="A159" s="54" t="s">
        <v>200</v>
      </c>
      <c r="B159" s="39" t="s">
        <v>6</v>
      </c>
      <c r="C159" s="32" t="e">
        <f>#REF!/10000</f>
        <v>#REF!</v>
      </c>
      <c r="D159" s="32" t="e">
        <f t="shared" si="4"/>
        <v>#REF!</v>
      </c>
      <c r="E159" s="32" t="e">
        <f t="shared" si="5"/>
        <v>#REF!</v>
      </c>
      <c r="F159" s="20"/>
      <c r="G159" s="15"/>
    </row>
    <row r="160" spans="1:7" s="4" customFormat="1" ht="21" customHeight="1" hidden="1">
      <c r="A160" s="54" t="s">
        <v>232</v>
      </c>
      <c r="B160" s="39" t="s">
        <v>6</v>
      </c>
      <c r="C160" s="32" t="e">
        <f>#REF!/10000</f>
        <v>#REF!</v>
      </c>
      <c r="D160" s="32" t="e">
        <f t="shared" si="4"/>
        <v>#REF!</v>
      </c>
      <c r="E160" s="32" t="e">
        <f t="shared" si="5"/>
        <v>#REF!</v>
      </c>
      <c r="F160" s="20"/>
      <c r="G160" s="15"/>
    </row>
    <row r="161" spans="1:7" s="4" customFormat="1" ht="18" customHeight="1">
      <c r="A161" s="51" t="s">
        <v>50</v>
      </c>
      <c r="B161" s="39" t="s">
        <v>6</v>
      </c>
      <c r="C161" s="32">
        <v>0.05</v>
      </c>
      <c r="D161" s="32">
        <f t="shared" si="4"/>
        <v>0.06</v>
      </c>
      <c r="E161" s="32">
        <f t="shared" si="5"/>
        <v>0.03185727938834024</v>
      </c>
      <c r="F161" s="20"/>
      <c r="G161" s="15"/>
    </row>
    <row r="162" spans="1:7" s="4" customFormat="1" ht="18" customHeight="1">
      <c r="A162" s="35" t="s">
        <v>176</v>
      </c>
      <c r="B162" s="43" t="s">
        <v>24</v>
      </c>
      <c r="C162" s="32">
        <v>34.39</v>
      </c>
      <c r="D162" s="32">
        <f>C162</f>
        <v>34.39</v>
      </c>
      <c r="E162" s="32">
        <f t="shared" si="5"/>
        <v>18.259530636083678</v>
      </c>
      <c r="F162" s="20"/>
      <c r="G162" s="15"/>
    </row>
    <row r="163" spans="1:7" s="4" customFormat="1" ht="18" customHeight="1">
      <c r="A163" s="35" t="s">
        <v>177</v>
      </c>
      <c r="B163" s="43" t="s">
        <v>24</v>
      </c>
      <c r="C163" s="32">
        <v>31.52</v>
      </c>
      <c r="D163" s="32">
        <f aca="true" t="shared" si="6" ref="D163:D171">C163</f>
        <v>31.52</v>
      </c>
      <c r="E163" s="32">
        <f t="shared" si="5"/>
        <v>16.73569077200807</v>
      </c>
      <c r="F163" s="20"/>
      <c r="G163" s="15"/>
    </row>
    <row r="164" spans="1:7" s="4" customFormat="1" ht="18" customHeight="1">
      <c r="A164" s="35" t="s">
        <v>178</v>
      </c>
      <c r="B164" s="43" t="s">
        <v>24</v>
      </c>
      <c r="C164" s="32">
        <v>32.12</v>
      </c>
      <c r="D164" s="32">
        <f t="shared" si="6"/>
        <v>32.12</v>
      </c>
      <c r="E164" s="32">
        <f aca="true" t="shared" si="7" ref="E164:E233">D164/1.8834</f>
        <v>17.05426356589147</v>
      </c>
      <c r="F164" s="20"/>
      <c r="G164" s="15"/>
    </row>
    <row r="165" spans="1:7" s="4" customFormat="1" ht="18" customHeight="1">
      <c r="A165" s="35" t="s">
        <v>179</v>
      </c>
      <c r="B165" s="43" t="s">
        <v>24</v>
      </c>
      <c r="C165" s="32">
        <v>32.22</v>
      </c>
      <c r="D165" s="32">
        <f t="shared" si="6"/>
        <v>32.22</v>
      </c>
      <c r="E165" s="32">
        <f t="shared" si="7"/>
        <v>17.107359031538707</v>
      </c>
      <c r="F165" s="20"/>
      <c r="G165" s="15"/>
    </row>
    <row r="166" spans="1:7" s="4" customFormat="1" ht="18" customHeight="1">
      <c r="A166" s="35" t="s">
        <v>180</v>
      </c>
      <c r="B166" s="43" t="s">
        <v>24</v>
      </c>
      <c r="C166" s="32">
        <v>33.86</v>
      </c>
      <c r="D166" s="32">
        <f t="shared" si="6"/>
        <v>33.86</v>
      </c>
      <c r="E166" s="32">
        <f t="shared" si="7"/>
        <v>17.978124668153338</v>
      </c>
      <c r="F166" s="20"/>
      <c r="G166" s="15"/>
    </row>
    <row r="167" spans="1:7" s="4" customFormat="1" ht="18" customHeight="1">
      <c r="A167" s="35" t="s">
        <v>181</v>
      </c>
      <c r="B167" s="43" t="s">
        <v>24</v>
      </c>
      <c r="C167" s="32">
        <v>30.89</v>
      </c>
      <c r="D167" s="32">
        <f t="shared" si="6"/>
        <v>30.89</v>
      </c>
      <c r="E167" s="32">
        <f t="shared" si="7"/>
        <v>16.4011893384305</v>
      </c>
      <c r="F167" s="20"/>
      <c r="G167" s="15"/>
    </row>
    <row r="168" spans="1:7" s="4" customFormat="1" ht="18" customHeight="1">
      <c r="A168" s="35" t="s">
        <v>182</v>
      </c>
      <c r="B168" s="43" t="s">
        <v>24</v>
      </c>
      <c r="C168" s="32">
        <v>32.34</v>
      </c>
      <c r="D168" s="32">
        <f t="shared" si="6"/>
        <v>32.34</v>
      </c>
      <c r="E168" s="32">
        <f t="shared" si="7"/>
        <v>17.171073590315387</v>
      </c>
      <c r="F168" s="20"/>
      <c r="G168" s="15"/>
    </row>
    <row r="169" spans="1:7" s="4" customFormat="1" ht="18" customHeight="1">
      <c r="A169" s="35" t="s">
        <v>183</v>
      </c>
      <c r="B169" s="43" t="s">
        <v>24</v>
      </c>
      <c r="C169" s="32">
        <v>31.3</v>
      </c>
      <c r="D169" s="32">
        <f t="shared" si="6"/>
        <v>31.3</v>
      </c>
      <c r="E169" s="32">
        <f t="shared" si="7"/>
        <v>16.618880747584157</v>
      </c>
      <c r="F169" s="20"/>
      <c r="G169" s="15"/>
    </row>
    <row r="170" spans="1:7" s="4" customFormat="1" ht="18" customHeight="1">
      <c r="A170" s="35" t="s">
        <v>191</v>
      </c>
      <c r="B170" s="43" t="s">
        <v>24</v>
      </c>
      <c r="C170" s="32">
        <v>38.86</v>
      </c>
      <c r="D170" s="32">
        <f t="shared" si="6"/>
        <v>38.86</v>
      </c>
      <c r="E170" s="32">
        <f t="shared" si="7"/>
        <v>20.632897950515027</v>
      </c>
      <c r="F170" s="20"/>
      <c r="G170" s="15"/>
    </row>
    <row r="171" spans="1:7" s="4" customFormat="1" ht="18" customHeight="1">
      <c r="A171" s="35" t="s">
        <v>208</v>
      </c>
      <c r="B171" s="43" t="s">
        <v>24</v>
      </c>
      <c r="C171" s="32">
        <v>40.37</v>
      </c>
      <c r="D171" s="32">
        <f t="shared" si="6"/>
        <v>40.37</v>
      </c>
      <c r="E171" s="32">
        <f t="shared" si="7"/>
        <v>21.434639481788253</v>
      </c>
      <c r="F171" s="20"/>
      <c r="G171" s="15"/>
    </row>
    <row r="172" spans="1:7" s="4" customFormat="1" ht="18" customHeight="1">
      <c r="A172" s="35" t="s">
        <v>321</v>
      </c>
      <c r="B172" s="43" t="s">
        <v>24</v>
      </c>
      <c r="C172" s="32">
        <v>31.25</v>
      </c>
      <c r="D172" s="32">
        <f>C172</f>
        <v>31.25</v>
      </c>
      <c r="E172" s="32">
        <f t="shared" si="7"/>
        <v>16.59233301476054</v>
      </c>
      <c r="F172" s="20"/>
      <c r="G172" s="15"/>
    </row>
    <row r="173" spans="1:7" s="4" customFormat="1" ht="18" customHeight="1">
      <c r="A173" s="35" t="s">
        <v>322</v>
      </c>
      <c r="B173" s="43" t="s">
        <v>24</v>
      </c>
      <c r="C173" s="32">
        <v>42.54</v>
      </c>
      <c r="D173" s="32">
        <f>C173</f>
        <v>42.54</v>
      </c>
      <c r="E173" s="32">
        <f t="shared" si="7"/>
        <v>22.586811086333228</v>
      </c>
      <c r="F173" s="20"/>
      <c r="G173" s="15"/>
    </row>
    <row r="174" spans="1:7" s="4" customFormat="1" ht="18" customHeight="1">
      <c r="A174" s="35" t="s">
        <v>323</v>
      </c>
      <c r="B174" s="43" t="s">
        <v>24</v>
      </c>
      <c r="C174" s="32">
        <v>41.6</v>
      </c>
      <c r="D174" s="32">
        <f>C174</f>
        <v>41.6</v>
      </c>
      <c r="E174" s="32">
        <f t="shared" si="7"/>
        <v>22.087713709249233</v>
      </c>
      <c r="F174" s="20"/>
      <c r="G174" s="15"/>
    </row>
    <row r="175" spans="1:7" s="4" customFormat="1" ht="18" customHeight="1">
      <c r="A175" s="35" t="s">
        <v>331</v>
      </c>
      <c r="B175" s="43" t="s">
        <v>24</v>
      </c>
      <c r="C175" s="32">
        <v>60.31</v>
      </c>
      <c r="D175" s="32">
        <f>C175</f>
        <v>60.31</v>
      </c>
      <c r="E175" s="32">
        <f t="shared" si="7"/>
        <v>32.021875331846665</v>
      </c>
      <c r="F175" s="20"/>
      <c r="G175" s="15"/>
    </row>
    <row r="176" spans="1:7" s="4" customFormat="1" ht="18" customHeight="1">
      <c r="A176" s="35" t="s">
        <v>213</v>
      </c>
      <c r="B176" s="39" t="s">
        <v>28</v>
      </c>
      <c r="C176" s="32">
        <v>11.77</v>
      </c>
      <c r="D176" s="32">
        <f aca="true" t="shared" si="8" ref="D176:D236">C176*1.2</f>
        <v>14.123999999999999</v>
      </c>
      <c r="E176" s="32">
        <f t="shared" si="7"/>
        <v>7.499203568015291</v>
      </c>
      <c r="F176" s="20"/>
      <c r="G176" s="15"/>
    </row>
    <row r="177" spans="1:7" s="4" customFormat="1" ht="18" customHeight="1">
      <c r="A177" s="35" t="s">
        <v>214</v>
      </c>
      <c r="B177" s="39" t="s">
        <v>28</v>
      </c>
      <c r="C177" s="32">
        <v>8.98</v>
      </c>
      <c r="D177" s="32">
        <f t="shared" si="8"/>
        <v>10.776</v>
      </c>
      <c r="E177" s="32">
        <f t="shared" si="7"/>
        <v>5.721567378145906</v>
      </c>
      <c r="F177" s="20"/>
      <c r="G177" s="15"/>
    </row>
    <row r="178" spans="1:7" s="4" customFormat="1" ht="18" customHeight="1">
      <c r="A178" s="35" t="s">
        <v>215</v>
      </c>
      <c r="B178" s="39" t="s">
        <v>28</v>
      </c>
      <c r="C178" s="32">
        <v>6.36</v>
      </c>
      <c r="D178" s="32">
        <f t="shared" si="8"/>
        <v>7.632</v>
      </c>
      <c r="E178" s="32">
        <f t="shared" si="7"/>
        <v>4.052245938196878</v>
      </c>
      <c r="F178" s="20"/>
      <c r="G178" s="15"/>
    </row>
    <row r="179" spans="1:7" s="4" customFormat="1" ht="21" customHeight="1" hidden="1">
      <c r="A179" s="35" t="s">
        <v>79</v>
      </c>
      <c r="B179" s="39" t="s">
        <v>62</v>
      </c>
      <c r="C179" s="32" t="e">
        <f>#REF!/10000</f>
        <v>#REF!</v>
      </c>
      <c r="D179" s="32" t="e">
        <f t="shared" si="8"/>
        <v>#REF!</v>
      </c>
      <c r="E179" s="32" t="e">
        <f t="shared" si="7"/>
        <v>#REF!</v>
      </c>
      <c r="F179" s="20"/>
      <c r="G179" s="15"/>
    </row>
    <row r="180" spans="1:7" s="4" customFormat="1" ht="21" customHeight="1" hidden="1">
      <c r="A180" s="35" t="s">
        <v>80</v>
      </c>
      <c r="B180" s="39" t="s">
        <v>62</v>
      </c>
      <c r="C180" s="32" t="e">
        <f>#REF!/10000</f>
        <v>#REF!</v>
      </c>
      <c r="D180" s="32" t="e">
        <f t="shared" si="8"/>
        <v>#REF!</v>
      </c>
      <c r="E180" s="32" t="e">
        <f t="shared" si="7"/>
        <v>#REF!</v>
      </c>
      <c r="F180" s="20"/>
      <c r="G180" s="15"/>
    </row>
    <row r="181" spans="1:7" s="4" customFormat="1" ht="21" customHeight="1">
      <c r="A181" s="37" t="s">
        <v>363</v>
      </c>
      <c r="B181" s="39" t="s">
        <v>6</v>
      </c>
      <c r="C181" s="32">
        <v>2125.52</v>
      </c>
      <c r="D181" s="32">
        <f>C181*1.2</f>
        <v>2550.624</v>
      </c>
      <c r="E181" s="32">
        <f>D181/1.8834</f>
        <v>1354.2656897100987</v>
      </c>
      <c r="F181" s="20"/>
      <c r="G181" s="15"/>
    </row>
    <row r="182" spans="1:7" s="4" customFormat="1" ht="21" customHeight="1">
      <c r="A182" s="37" t="s">
        <v>378</v>
      </c>
      <c r="B182" s="39" t="s">
        <v>6</v>
      </c>
      <c r="C182" s="32">
        <v>1629.51</v>
      </c>
      <c r="D182" s="32">
        <f>C182*1.2</f>
        <v>1955.4119999999998</v>
      </c>
      <c r="E182" s="32">
        <f>D182/1.8834</f>
        <v>1038.2351067218858</v>
      </c>
      <c r="F182" s="20"/>
      <c r="G182" s="15"/>
    </row>
    <row r="183" spans="1:7" s="4" customFormat="1" ht="21" customHeight="1">
      <c r="A183" s="52" t="s">
        <v>136</v>
      </c>
      <c r="B183" s="39" t="s">
        <v>6</v>
      </c>
      <c r="C183" s="32">
        <v>0.29</v>
      </c>
      <c r="D183" s="32">
        <f t="shared" si="8"/>
        <v>0.348</v>
      </c>
      <c r="E183" s="32">
        <f t="shared" si="7"/>
        <v>0.18477222045237335</v>
      </c>
      <c r="F183" s="20"/>
      <c r="G183" s="15"/>
    </row>
    <row r="184" spans="1:7" s="4" customFormat="1" ht="21" customHeight="1">
      <c r="A184" s="52" t="s">
        <v>135</v>
      </c>
      <c r="B184" s="39" t="s">
        <v>6</v>
      </c>
      <c r="C184" s="32">
        <v>0.35</v>
      </c>
      <c r="D184" s="32">
        <f t="shared" si="8"/>
        <v>0.42</v>
      </c>
      <c r="E184" s="32">
        <f t="shared" si="7"/>
        <v>0.22300095571838163</v>
      </c>
      <c r="F184" s="20"/>
      <c r="G184" s="15"/>
    </row>
    <row r="185" spans="1:7" s="4" customFormat="1" ht="21" customHeight="1">
      <c r="A185" s="52" t="s">
        <v>133</v>
      </c>
      <c r="B185" s="39" t="s">
        <v>6</v>
      </c>
      <c r="C185" s="32">
        <v>0.58</v>
      </c>
      <c r="D185" s="32">
        <f t="shared" si="8"/>
        <v>0.696</v>
      </c>
      <c r="E185" s="32">
        <f t="shared" si="7"/>
        <v>0.3695444409047467</v>
      </c>
      <c r="F185" s="20"/>
      <c r="G185" s="15"/>
    </row>
    <row r="186" spans="1:7" s="4" customFormat="1" ht="21" customHeight="1">
      <c r="A186" s="52" t="s">
        <v>134</v>
      </c>
      <c r="B186" s="39" t="s">
        <v>6</v>
      </c>
      <c r="C186" s="32">
        <v>0.67</v>
      </c>
      <c r="D186" s="32">
        <f t="shared" si="8"/>
        <v>0.804</v>
      </c>
      <c r="E186" s="32">
        <f t="shared" si="7"/>
        <v>0.4268875438037592</v>
      </c>
      <c r="F186" s="20"/>
      <c r="G186" s="15"/>
    </row>
    <row r="187" spans="1:7" s="4" customFormat="1" ht="21" customHeight="1">
      <c r="A187" s="52" t="s">
        <v>137</v>
      </c>
      <c r="B187" s="39" t="s">
        <v>6</v>
      </c>
      <c r="C187" s="32">
        <v>0.66</v>
      </c>
      <c r="D187" s="32">
        <f t="shared" si="8"/>
        <v>0.792</v>
      </c>
      <c r="E187" s="32">
        <f t="shared" si="7"/>
        <v>0.42051608792609113</v>
      </c>
      <c r="F187" s="20"/>
      <c r="G187" s="15"/>
    </row>
    <row r="188" spans="1:7" s="4" customFormat="1" ht="21" customHeight="1">
      <c r="A188" s="52" t="s">
        <v>138</v>
      </c>
      <c r="B188" s="39" t="s">
        <v>6</v>
      </c>
      <c r="C188" s="32">
        <v>0.75</v>
      </c>
      <c r="D188" s="32">
        <f t="shared" si="8"/>
        <v>0.8999999999999999</v>
      </c>
      <c r="E188" s="32">
        <f t="shared" si="7"/>
        <v>0.4778591908251035</v>
      </c>
      <c r="F188" s="20"/>
      <c r="G188" s="15"/>
    </row>
    <row r="189" spans="1:7" s="4" customFormat="1" ht="21" customHeight="1">
      <c r="A189" s="52" t="s">
        <v>139</v>
      </c>
      <c r="B189" s="39" t="s">
        <v>6</v>
      </c>
      <c r="C189" s="32">
        <v>0.86</v>
      </c>
      <c r="D189" s="32">
        <f t="shared" si="8"/>
        <v>1.032</v>
      </c>
      <c r="E189" s="32">
        <f t="shared" si="7"/>
        <v>0.5479452054794521</v>
      </c>
      <c r="F189" s="20"/>
      <c r="G189" s="15"/>
    </row>
    <row r="190" spans="1:7" s="2" customFormat="1" ht="21" customHeight="1" hidden="1">
      <c r="A190" s="53" t="s">
        <v>198</v>
      </c>
      <c r="B190" s="39" t="s">
        <v>6</v>
      </c>
      <c r="C190" s="32" t="e">
        <f>#REF!/10000</f>
        <v>#REF!</v>
      </c>
      <c r="D190" s="32" t="e">
        <f t="shared" si="8"/>
        <v>#REF!</v>
      </c>
      <c r="E190" s="32" t="e">
        <f t="shared" si="7"/>
        <v>#REF!</v>
      </c>
      <c r="F190" s="20"/>
      <c r="G190" s="15"/>
    </row>
    <row r="191" spans="1:7" s="4" customFormat="1" ht="21" customHeight="1" hidden="1">
      <c r="A191" s="49" t="s">
        <v>105</v>
      </c>
      <c r="B191" s="39" t="s">
        <v>6</v>
      </c>
      <c r="C191" s="32" t="e">
        <f>#REF!/10000</f>
        <v>#REF!</v>
      </c>
      <c r="D191" s="32" t="e">
        <f t="shared" si="8"/>
        <v>#REF!</v>
      </c>
      <c r="E191" s="32" t="e">
        <f t="shared" si="7"/>
        <v>#REF!</v>
      </c>
      <c r="F191" s="20"/>
      <c r="G191" s="15"/>
    </row>
    <row r="192" spans="1:7" s="4" customFormat="1" ht="21" customHeight="1" hidden="1">
      <c r="A192" s="48" t="s">
        <v>184</v>
      </c>
      <c r="B192" s="21" t="s">
        <v>6</v>
      </c>
      <c r="C192" s="32" t="e">
        <f>#REF!/10000</f>
        <v>#REF!</v>
      </c>
      <c r="D192" s="32" t="e">
        <f t="shared" si="8"/>
        <v>#REF!</v>
      </c>
      <c r="E192" s="32" t="e">
        <f t="shared" si="7"/>
        <v>#REF!</v>
      </c>
      <c r="F192" s="20"/>
      <c r="G192" s="15"/>
    </row>
    <row r="193" spans="1:7" s="3" customFormat="1" ht="21" customHeight="1" hidden="1">
      <c r="A193" s="54" t="s">
        <v>150</v>
      </c>
      <c r="B193" s="39" t="s">
        <v>6</v>
      </c>
      <c r="C193" s="32" t="e">
        <f>#REF!/10000</f>
        <v>#REF!</v>
      </c>
      <c r="D193" s="32" t="e">
        <f t="shared" si="8"/>
        <v>#REF!</v>
      </c>
      <c r="E193" s="32" t="e">
        <f t="shared" si="7"/>
        <v>#REF!</v>
      </c>
      <c r="F193" s="20"/>
      <c r="G193" s="15"/>
    </row>
    <row r="194" spans="1:7" s="3" customFormat="1" ht="21" customHeight="1" hidden="1">
      <c r="A194" s="54" t="s">
        <v>231</v>
      </c>
      <c r="B194" s="39" t="s">
        <v>6</v>
      </c>
      <c r="C194" s="32" t="e">
        <f>#REF!/10000</f>
        <v>#REF!</v>
      </c>
      <c r="D194" s="32" t="e">
        <f t="shared" si="8"/>
        <v>#REF!</v>
      </c>
      <c r="E194" s="32" t="e">
        <f t="shared" si="7"/>
        <v>#REF!</v>
      </c>
      <c r="F194" s="20"/>
      <c r="G194" s="15"/>
    </row>
    <row r="195" spans="1:7" s="4" customFormat="1" ht="21" customHeight="1" hidden="1">
      <c r="A195" s="45" t="s">
        <v>301</v>
      </c>
      <c r="B195" s="39" t="s">
        <v>6</v>
      </c>
      <c r="C195" s="32" t="e">
        <f>#REF!/10000</f>
        <v>#REF!</v>
      </c>
      <c r="D195" s="32" t="e">
        <f t="shared" si="8"/>
        <v>#REF!</v>
      </c>
      <c r="E195" s="32" t="e">
        <f t="shared" si="7"/>
        <v>#REF!</v>
      </c>
      <c r="F195" s="20"/>
      <c r="G195" s="15"/>
    </row>
    <row r="196" spans="1:7" s="4" customFormat="1" ht="21" customHeight="1" hidden="1">
      <c r="A196" s="45" t="s">
        <v>51</v>
      </c>
      <c r="B196" s="39" t="s">
        <v>6</v>
      </c>
      <c r="C196" s="32" t="e">
        <f>#REF!/10000</f>
        <v>#REF!</v>
      </c>
      <c r="D196" s="32" t="e">
        <f t="shared" si="8"/>
        <v>#REF!</v>
      </c>
      <c r="E196" s="32" t="e">
        <f t="shared" si="7"/>
        <v>#REF!</v>
      </c>
      <c r="F196" s="20"/>
      <c r="G196" s="15"/>
    </row>
    <row r="197" spans="1:7" s="4" customFormat="1" ht="21" customHeight="1">
      <c r="A197" s="33" t="s">
        <v>336</v>
      </c>
      <c r="B197" s="39" t="s">
        <v>6</v>
      </c>
      <c r="C197" s="32">
        <v>12</v>
      </c>
      <c r="D197" s="32">
        <f>C197*1.2</f>
        <v>14.399999999999999</v>
      </c>
      <c r="E197" s="32">
        <f t="shared" si="7"/>
        <v>7.645747053201656</v>
      </c>
      <c r="F197" s="20"/>
      <c r="G197" s="15"/>
    </row>
    <row r="198" spans="1:7" s="4" customFormat="1" ht="21" customHeight="1">
      <c r="A198" s="50" t="s">
        <v>52</v>
      </c>
      <c r="B198" s="39" t="s">
        <v>6</v>
      </c>
      <c r="C198" s="32">
        <v>163</v>
      </c>
      <c r="D198" s="32">
        <f t="shared" si="8"/>
        <v>195.6</v>
      </c>
      <c r="E198" s="32">
        <f t="shared" si="7"/>
        <v>103.85473080598916</v>
      </c>
      <c r="F198" s="20"/>
      <c r="G198" s="15"/>
    </row>
    <row r="199" spans="1:7" s="4" customFormat="1" ht="21" customHeight="1" hidden="1">
      <c r="A199" s="56" t="s">
        <v>203</v>
      </c>
      <c r="B199" s="39" t="s">
        <v>6</v>
      </c>
      <c r="C199" s="32" t="e">
        <f>#REF!/10000</f>
        <v>#REF!</v>
      </c>
      <c r="D199" s="32" t="e">
        <f t="shared" si="8"/>
        <v>#REF!</v>
      </c>
      <c r="E199" s="32" t="e">
        <f t="shared" si="7"/>
        <v>#REF!</v>
      </c>
      <c r="F199" s="20"/>
      <c r="G199" s="15"/>
    </row>
    <row r="200" spans="1:7" s="4" customFormat="1" ht="21" customHeight="1">
      <c r="A200" s="38" t="s">
        <v>225</v>
      </c>
      <c r="B200" s="39" t="s">
        <v>356</v>
      </c>
      <c r="C200" s="32">
        <v>40.78</v>
      </c>
      <c r="D200" s="32">
        <f t="shared" si="8"/>
        <v>48.936</v>
      </c>
      <c r="E200" s="32">
        <f t="shared" si="7"/>
        <v>25.982797069130296</v>
      </c>
      <c r="F200" s="20"/>
      <c r="G200" s="15"/>
    </row>
    <row r="201" spans="1:7" s="4" customFormat="1" ht="21" customHeight="1">
      <c r="A201" s="38" t="s">
        <v>224</v>
      </c>
      <c r="B201" s="39" t="s">
        <v>356</v>
      </c>
      <c r="C201" s="32">
        <v>49.9</v>
      </c>
      <c r="D201" s="32">
        <f t="shared" si="8"/>
        <v>59.879999999999995</v>
      </c>
      <c r="E201" s="32">
        <f t="shared" si="7"/>
        <v>31.793564829563554</v>
      </c>
      <c r="F201" s="20"/>
      <c r="G201" s="15"/>
    </row>
    <row r="202" spans="1:7" s="4" customFormat="1" ht="21" customHeight="1">
      <c r="A202" s="35" t="s">
        <v>219</v>
      </c>
      <c r="B202" s="39" t="s">
        <v>356</v>
      </c>
      <c r="C202" s="32">
        <v>108.01</v>
      </c>
      <c r="D202" s="32">
        <f t="shared" si="8"/>
        <v>129.612</v>
      </c>
      <c r="E202" s="32">
        <f t="shared" si="7"/>
        <v>68.81809493469258</v>
      </c>
      <c r="F202" s="20"/>
      <c r="G202" s="15"/>
    </row>
    <row r="203" spans="1:7" s="4" customFormat="1" ht="21" customHeight="1" hidden="1">
      <c r="A203" s="49" t="s">
        <v>212</v>
      </c>
      <c r="B203" s="39" t="s">
        <v>6</v>
      </c>
      <c r="C203" s="32" t="e">
        <f>#REF!/10000</f>
        <v>#REF!</v>
      </c>
      <c r="D203" s="32" t="e">
        <f t="shared" si="8"/>
        <v>#REF!</v>
      </c>
      <c r="E203" s="32" t="e">
        <f t="shared" si="7"/>
        <v>#REF!</v>
      </c>
      <c r="F203" s="20"/>
      <c r="G203" s="15"/>
    </row>
    <row r="204" spans="1:7" s="4" customFormat="1" ht="21" customHeight="1" hidden="1">
      <c r="A204" s="57" t="s">
        <v>202</v>
      </c>
      <c r="B204" s="39" t="s">
        <v>6</v>
      </c>
      <c r="C204" s="32" t="e">
        <f>#REF!/10000</f>
        <v>#REF!</v>
      </c>
      <c r="D204" s="32" t="e">
        <f t="shared" si="8"/>
        <v>#REF!</v>
      </c>
      <c r="E204" s="32" t="e">
        <f t="shared" si="7"/>
        <v>#REF!</v>
      </c>
      <c r="F204" s="20"/>
      <c r="G204" s="15"/>
    </row>
    <row r="205" spans="1:7" s="4" customFormat="1" ht="21" customHeight="1" hidden="1">
      <c r="A205" s="57" t="s">
        <v>201</v>
      </c>
      <c r="B205" s="39" t="s">
        <v>6</v>
      </c>
      <c r="C205" s="32" t="e">
        <f>#REF!/10000</f>
        <v>#REF!</v>
      </c>
      <c r="D205" s="32" t="e">
        <f t="shared" si="8"/>
        <v>#REF!</v>
      </c>
      <c r="E205" s="32" t="e">
        <f t="shared" si="7"/>
        <v>#REF!</v>
      </c>
      <c r="F205" s="20"/>
      <c r="G205" s="15"/>
    </row>
    <row r="206" spans="1:7" s="4" customFormat="1" ht="21" customHeight="1" hidden="1">
      <c r="A206" s="48" t="s">
        <v>53</v>
      </c>
      <c r="B206" s="39" t="s">
        <v>6</v>
      </c>
      <c r="C206" s="32" t="e">
        <f>#REF!/10000</f>
        <v>#REF!</v>
      </c>
      <c r="D206" s="32" t="e">
        <f t="shared" si="8"/>
        <v>#REF!</v>
      </c>
      <c r="E206" s="32" t="e">
        <f t="shared" si="7"/>
        <v>#REF!</v>
      </c>
      <c r="F206" s="20"/>
      <c r="G206" s="15"/>
    </row>
    <row r="207" spans="1:7" s="5" customFormat="1" ht="21" customHeight="1">
      <c r="A207" s="51" t="s">
        <v>54</v>
      </c>
      <c r="B207" s="39" t="s">
        <v>6</v>
      </c>
      <c r="C207" s="32">
        <v>274.5</v>
      </c>
      <c r="D207" s="32">
        <f t="shared" si="8"/>
        <v>329.4</v>
      </c>
      <c r="E207" s="32">
        <f t="shared" si="7"/>
        <v>174.8964638419879</v>
      </c>
      <c r="F207" s="20"/>
      <c r="G207" s="15"/>
    </row>
    <row r="208" spans="1:7" s="5" customFormat="1" ht="21" customHeight="1" hidden="1">
      <c r="A208" s="54" t="s">
        <v>149</v>
      </c>
      <c r="B208" s="39" t="s">
        <v>142</v>
      </c>
      <c r="C208" s="32" t="e">
        <f>#REF!/10000</f>
        <v>#REF!</v>
      </c>
      <c r="D208" s="32" t="e">
        <f t="shared" si="8"/>
        <v>#REF!</v>
      </c>
      <c r="E208" s="32" t="e">
        <f t="shared" si="7"/>
        <v>#REF!</v>
      </c>
      <c r="F208" s="20"/>
      <c r="G208" s="15"/>
    </row>
    <row r="209" spans="1:7" s="5" customFormat="1" ht="18" customHeight="1">
      <c r="A209" s="36" t="s">
        <v>314</v>
      </c>
      <c r="B209" s="42" t="s">
        <v>0</v>
      </c>
      <c r="C209" s="32">
        <v>3.2</v>
      </c>
      <c r="D209" s="32">
        <f t="shared" si="8"/>
        <v>3.84</v>
      </c>
      <c r="E209" s="32">
        <f t="shared" si="7"/>
        <v>2.038865880853775</v>
      </c>
      <c r="F209" s="20"/>
      <c r="G209" s="15"/>
    </row>
    <row r="210" spans="1:7" s="4" customFormat="1" ht="18" customHeight="1">
      <c r="A210" s="36" t="s">
        <v>226</v>
      </c>
      <c r="B210" s="42" t="s">
        <v>0</v>
      </c>
      <c r="C210" s="32">
        <v>3.97</v>
      </c>
      <c r="D210" s="32">
        <f t="shared" si="8"/>
        <v>4.764</v>
      </c>
      <c r="E210" s="32">
        <f t="shared" si="7"/>
        <v>2.529467983434215</v>
      </c>
      <c r="F210" s="20"/>
      <c r="G210" s="15"/>
    </row>
    <row r="211" spans="1:7" s="4" customFormat="1" ht="18" customHeight="1" hidden="1">
      <c r="A211" s="36" t="s">
        <v>195</v>
      </c>
      <c r="B211" s="42" t="s">
        <v>0</v>
      </c>
      <c r="C211" s="32" t="e">
        <f>#REF!/10000</f>
        <v>#REF!</v>
      </c>
      <c r="D211" s="32" t="e">
        <f t="shared" si="8"/>
        <v>#REF!</v>
      </c>
      <c r="E211" s="32" t="e">
        <f t="shared" si="7"/>
        <v>#REF!</v>
      </c>
      <c r="F211" s="20"/>
      <c r="G211" s="15"/>
    </row>
    <row r="212" spans="1:7" s="4" customFormat="1" ht="18" customHeight="1" hidden="1">
      <c r="A212" s="36" t="s">
        <v>113</v>
      </c>
      <c r="B212" s="42" t="s">
        <v>0</v>
      </c>
      <c r="C212" s="32" t="e">
        <f>#REF!/10000</f>
        <v>#REF!</v>
      </c>
      <c r="D212" s="32" t="e">
        <f t="shared" si="8"/>
        <v>#REF!</v>
      </c>
      <c r="E212" s="32" t="e">
        <f t="shared" si="7"/>
        <v>#REF!</v>
      </c>
      <c r="F212" s="20"/>
      <c r="G212" s="15"/>
    </row>
    <row r="213" spans="1:7" s="4" customFormat="1" ht="18" customHeight="1" hidden="1">
      <c r="A213" s="36" t="s">
        <v>114</v>
      </c>
      <c r="B213" s="42" t="s">
        <v>0</v>
      </c>
      <c r="C213" s="32" t="e">
        <f>#REF!/10000</f>
        <v>#REF!</v>
      </c>
      <c r="D213" s="32" t="e">
        <f t="shared" si="8"/>
        <v>#REF!</v>
      </c>
      <c r="E213" s="32" t="e">
        <f t="shared" si="7"/>
        <v>#REF!</v>
      </c>
      <c r="F213" s="20"/>
      <c r="G213" s="15"/>
    </row>
    <row r="214" spans="1:7" s="4" customFormat="1" ht="18" customHeight="1" hidden="1">
      <c r="A214" s="36" t="s">
        <v>192</v>
      </c>
      <c r="B214" s="42" t="s">
        <v>0</v>
      </c>
      <c r="C214" s="32" t="e">
        <f>#REF!/10000</f>
        <v>#REF!</v>
      </c>
      <c r="D214" s="32" t="e">
        <f t="shared" si="8"/>
        <v>#REF!</v>
      </c>
      <c r="E214" s="32" t="e">
        <f t="shared" si="7"/>
        <v>#REF!</v>
      </c>
      <c r="F214" s="20"/>
      <c r="G214" s="15"/>
    </row>
    <row r="215" spans="1:7" s="4" customFormat="1" ht="18" customHeight="1">
      <c r="A215" s="34" t="s">
        <v>9</v>
      </c>
      <c r="B215" s="43" t="s">
        <v>6</v>
      </c>
      <c r="C215" s="32">
        <v>24.79</v>
      </c>
      <c r="D215" s="32">
        <f>C215*1.1</f>
        <v>27.269000000000002</v>
      </c>
      <c r="E215" s="32">
        <f t="shared" si="7"/>
        <v>14.478602527344167</v>
      </c>
      <c r="F215" s="20"/>
      <c r="G215" s="15"/>
    </row>
    <row r="216" spans="1:7" s="4" customFormat="1" ht="18" customHeight="1">
      <c r="A216" s="35" t="s">
        <v>41</v>
      </c>
      <c r="B216" s="43" t="s">
        <v>6</v>
      </c>
      <c r="C216" s="32">
        <v>35.01</v>
      </c>
      <c r="D216" s="32">
        <f>C216*1.1</f>
        <v>38.511</v>
      </c>
      <c r="E216" s="32">
        <f t="shared" si="7"/>
        <v>20.44759477540618</v>
      </c>
      <c r="F216" s="20"/>
      <c r="G216" s="15"/>
    </row>
    <row r="217" spans="1:7" s="4" customFormat="1" ht="18" customHeight="1">
      <c r="A217" s="35" t="s">
        <v>372</v>
      </c>
      <c r="B217" s="43" t="s">
        <v>6</v>
      </c>
      <c r="C217" s="32">
        <v>33.02</v>
      </c>
      <c r="D217" s="32">
        <f>C217*1.1</f>
        <v>36.32200000000001</v>
      </c>
      <c r="E217" s="32">
        <f t="shared" si="7"/>
        <v>19.28533503238824</v>
      </c>
      <c r="F217" s="20"/>
      <c r="G217" s="15"/>
    </row>
    <row r="218" spans="1:7" s="4" customFormat="1" ht="18" customHeight="1">
      <c r="A218" s="37" t="s">
        <v>373</v>
      </c>
      <c r="B218" s="43" t="s">
        <v>6</v>
      </c>
      <c r="C218" s="32">
        <v>45.31</v>
      </c>
      <c r="D218" s="32">
        <f>C218*1.1</f>
        <v>49.84100000000001</v>
      </c>
      <c r="E218" s="32">
        <f t="shared" si="7"/>
        <v>26.463311033237765</v>
      </c>
      <c r="F218" s="20"/>
      <c r="G218" s="15"/>
    </row>
    <row r="219" spans="1:7" s="4" customFormat="1" ht="18" customHeight="1">
      <c r="A219" s="37" t="s">
        <v>302</v>
      </c>
      <c r="B219" s="43" t="s">
        <v>6</v>
      </c>
      <c r="C219" s="32">
        <v>216.54</v>
      </c>
      <c r="D219" s="32">
        <f aca="true" t="shared" si="9" ref="D219:D233">C219*1.2</f>
        <v>259.84799999999996</v>
      </c>
      <c r="E219" s="32">
        <f t="shared" si="7"/>
        <v>137.96750557502386</v>
      </c>
      <c r="F219" s="20"/>
      <c r="G219" s="15"/>
    </row>
    <row r="220" spans="1:7" s="4" customFormat="1" ht="21" customHeight="1" hidden="1">
      <c r="A220" s="37" t="s">
        <v>347</v>
      </c>
      <c r="B220" s="43" t="s">
        <v>6</v>
      </c>
      <c r="C220" s="32">
        <v>119.95</v>
      </c>
      <c r="D220" s="32">
        <f t="shared" si="9"/>
        <v>143.94</v>
      </c>
      <c r="E220" s="32">
        <f>D220/1.8834</f>
        <v>76.42561325262822</v>
      </c>
      <c r="F220" s="20"/>
      <c r="G220" s="15"/>
    </row>
    <row r="221" spans="1:7" s="4" customFormat="1" ht="18" customHeight="1">
      <c r="A221" s="37" t="s">
        <v>401</v>
      </c>
      <c r="B221" s="43" t="s">
        <v>6</v>
      </c>
      <c r="C221" s="32">
        <v>115.83</v>
      </c>
      <c r="D221" s="32">
        <f t="shared" si="9"/>
        <v>138.99599999999998</v>
      </c>
      <c r="E221" s="32">
        <f>D221/1.8834</f>
        <v>73.80057343102898</v>
      </c>
      <c r="F221" s="20"/>
      <c r="G221" s="15"/>
    </row>
    <row r="222" spans="1:7" s="4" customFormat="1" ht="18" customHeight="1">
      <c r="A222" s="37" t="s">
        <v>303</v>
      </c>
      <c r="B222" s="43" t="s">
        <v>6</v>
      </c>
      <c r="C222" s="32">
        <v>114.95</v>
      </c>
      <c r="D222" s="32">
        <f t="shared" si="9"/>
        <v>137.94</v>
      </c>
      <c r="E222" s="32">
        <f t="shared" si="7"/>
        <v>73.2398853137942</v>
      </c>
      <c r="F222" s="20"/>
      <c r="G222" s="15"/>
    </row>
    <row r="223" spans="1:7" s="4" customFormat="1" ht="17.25" customHeight="1">
      <c r="A223" s="38" t="s">
        <v>409</v>
      </c>
      <c r="B223" s="43" t="s">
        <v>6</v>
      </c>
      <c r="C223" s="32">
        <v>96.24</v>
      </c>
      <c r="D223" s="32">
        <f t="shared" si="9"/>
        <v>115.48799999999999</v>
      </c>
      <c r="E223" s="32">
        <f>D223/1.8834</f>
        <v>61.31889136667728</v>
      </c>
      <c r="F223" s="20"/>
      <c r="G223" s="15"/>
    </row>
    <row r="224" spans="1:7" s="4" customFormat="1" ht="18" customHeight="1">
      <c r="A224" s="37" t="s">
        <v>398</v>
      </c>
      <c r="B224" s="43" t="s">
        <v>6</v>
      </c>
      <c r="C224" s="32">
        <v>83.47</v>
      </c>
      <c r="D224" s="32">
        <f t="shared" si="9"/>
        <v>100.164</v>
      </c>
      <c r="E224" s="32">
        <f t="shared" si="7"/>
        <v>53.18254221089519</v>
      </c>
      <c r="F224" s="20"/>
      <c r="G224" s="15"/>
    </row>
    <row r="225" spans="1:7" s="4" customFormat="1" ht="18" customHeight="1">
      <c r="A225" s="37" t="s">
        <v>397</v>
      </c>
      <c r="B225" s="43" t="s">
        <v>6</v>
      </c>
      <c r="C225" s="32">
        <v>62.2</v>
      </c>
      <c r="D225" s="32">
        <f t="shared" si="9"/>
        <v>74.64</v>
      </c>
      <c r="E225" s="32">
        <f>D225/1.8834</f>
        <v>39.63045555909525</v>
      </c>
      <c r="F225" s="20"/>
      <c r="G225" s="15"/>
    </row>
    <row r="226" spans="1:7" s="4" customFormat="1" ht="18" customHeight="1">
      <c r="A226" s="37" t="s">
        <v>410</v>
      </c>
      <c r="B226" s="43" t="s">
        <v>6</v>
      </c>
      <c r="C226" s="32">
        <v>53.26</v>
      </c>
      <c r="D226" s="32">
        <f t="shared" si="9"/>
        <v>63.91199999999999</v>
      </c>
      <c r="E226" s="32">
        <f>D226/1.8834</f>
        <v>33.93437400446002</v>
      </c>
      <c r="F226" s="20"/>
      <c r="G226" s="15"/>
    </row>
    <row r="227" spans="1:7" s="4" customFormat="1" ht="18" customHeight="1">
      <c r="A227" s="37" t="s">
        <v>304</v>
      </c>
      <c r="B227" s="43" t="s">
        <v>6</v>
      </c>
      <c r="C227" s="32">
        <v>91.16</v>
      </c>
      <c r="D227" s="32">
        <f t="shared" si="9"/>
        <v>109.392</v>
      </c>
      <c r="E227" s="32">
        <f t="shared" si="7"/>
        <v>58.082191780821915</v>
      </c>
      <c r="F227" s="20"/>
      <c r="G227" s="15"/>
    </row>
    <row r="228" spans="1:7" s="4" customFormat="1" ht="18" customHeight="1">
      <c r="A228" s="37" t="s">
        <v>305</v>
      </c>
      <c r="B228" s="43" t="s">
        <v>6</v>
      </c>
      <c r="C228" s="32">
        <v>65</v>
      </c>
      <c r="D228" s="32">
        <f t="shared" si="9"/>
        <v>78</v>
      </c>
      <c r="E228" s="32">
        <f t="shared" si="7"/>
        <v>41.414463204842306</v>
      </c>
      <c r="F228" s="20"/>
      <c r="G228" s="15"/>
    </row>
    <row r="229" spans="1:7" s="4" customFormat="1" ht="18" customHeight="1">
      <c r="A229" s="37" t="s">
        <v>310</v>
      </c>
      <c r="B229" s="43" t="s">
        <v>6</v>
      </c>
      <c r="C229" s="32">
        <v>65</v>
      </c>
      <c r="D229" s="32">
        <f t="shared" si="9"/>
        <v>78</v>
      </c>
      <c r="E229" s="32">
        <f>D229/1.8834</f>
        <v>41.414463204842306</v>
      </c>
      <c r="F229" s="20"/>
      <c r="G229" s="15"/>
    </row>
    <row r="230" spans="1:7" s="4" customFormat="1" ht="18" customHeight="1">
      <c r="A230" s="37" t="s">
        <v>402</v>
      </c>
      <c r="B230" s="43" t="s">
        <v>6</v>
      </c>
      <c r="C230" s="32">
        <v>40</v>
      </c>
      <c r="D230" s="32">
        <f t="shared" si="9"/>
        <v>48</v>
      </c>
      <c r="E230" s="32">
        <f>D230/1.8834</f>
        <v>25.48582351067219</v>
      </c>
      <c r="F230" s="20"/>
      <c r="G230" s="15"/>
    </row>
    <row r="231" spans="1:7" s="4" customFormat="1" ht="18" customHeight="1">
      <c r="A231" s="37" t="s">
        <v>395</v>
      </c>
      <c r="B231" s="43" t="s">
        <v>6</v>
      </c>
      <c r="C231" s="32">
        <v>52.27</v>
      </c>
      <c r="D231" s="32">
        <f t="shared" si="9"/>
        <v>62.724000000000004</v>
      </c>
      <c r="E231" s="32">
        <f>D231/1.8834</f>
        <v>33.303599872570885</v>
      </c>
      <c r="F231" s="20"/>
      <c r="G231" s="15"/>
    </row>
    <row r="232" spans="1:7" s="4" customFormat="1" ht="18" customHeight="1">
      <c r="A232" s="37" t="s">
        <v>338</v>
      </c>
      <c r="B232" s="43" t="s">
        <v>6</v>
      </c>
      <c r="C232" s="32">
        <v>34</v>
      </c>
      <c r="D232" s="32">
        <f t="shared" si="9"/>
        <v>40.8</v>
      </c>
      <c r="E232" s="32">
        <f t="shared" si="7"/>
        <v>21.66294998407136</v>
      </c>
      <c r="F232" s="20"/>
      <c r="G232" s="15"/>
    </row>
    <row r="233" spans="1:7" s="4" customFormat="1" ht="21" customHeight="1" hidden="1">
      <c r="A233" s="53" t="s">
        <v>234</v>
      </c>
      <c r="B233" s="39" t="s">
        <v>6</v>
      </c>
      <c r="C233" s="32" t="e">
        <f>#REF!/10000</f>
        <v>#REF!</v>
      </c>
      <c r="D233" s="32" t="e">
        <f t="shared" si="9"/>
        <v>#REF!</v>
      </c>
      <c r="E233" s="32" t="e">
        <f t="shared" si="7"/>
        <v>#REF!</v>
      </c>
      <c r="F233" s="20"/>
      <c r="G233" s="15"/>
    </row>
    <row r="234" spans="1:7" s="4" customFormat="1" ht="18.75" customHeight="1">
      <c r="A234" s="35" t="s">
        <v>103</v>
      </c>
      <c r="B234" s="43" t="s">
        <v>3</v>
      </c>
      <c r="C234" s="32">
        <v>2.3</v>
      </c>
      <c r="D234" s="32">
        <f t="shared" si="8"/>
        <v>2.76</v>
      </c>
      <c r="E234" s="32">
        <f aca="true" t="shared" si="10" ref="E234:E303">D234/1.8834</f>
        <v>1.4654348518636509</v>
      </c>
      <c r="F234" s="20"/>
      <c r="G234" s="15"/>
    </row>
    <row r="235" spans="1:7" s="4" customFormat="1" ht="18.75" customHeight="1">
      <c r="A235" s="35" t="s">
        <v>104</v>
      </c>
      <c r="B235" s="43" t="s">
        <v>56</v>
      </c>
      <c r="C235" s="32">
        <v>23.78</v>
      </c>
      <c r="D235" s="32">
        <f t="shared" si="8"/>
        <v>28.536</v>
      </c>
      <c r="E235" s="32">
        <f t="shared" si="10"/>
        <v>15.151322077094617</v>
      </c>
      <c r="F235" s="20"/>
      <c r="G235" s="15"/>
    </row>
    <row r="236" spans="1:7" s="4" customFormat="1" ht="18.75" customHeight="1">
      <c r="A236" s="37" t="s">
        <v>245</v>
      </c>
      <c r="B236" s="43" t="s">
        <v>28</v>
      </c>
      <c r="C236" s="32">
        <v>3.3</v>
      </c>
      <c r="D236" s="32">
        <f t="shared" si="8"/>
        <v>3.9599999999999995</v>
      </c>
      <c r="E236" s="32">
        <f t="shared" si="10"/>
        <v>2.1025804396304553</v>
      </c>
      <c r="F236" s="20"/>
      <c r="G236" s="15"/>
    </row>
    <row r="237" spans="1:7" s="4" customFormat="1" ht="18.75" customHeight="1">
      <c r="A237" s="37" t="s">
        <v>246</v>
      </c>
      <c r="B237" s="43" t="s">
        <v>28</v>
      </c>
      <c r="C237" s="32">
        <v>3.22</v>
      </c>
      <c r="D237" s="32">
        <f>C237*1.2</f>
        <v>3.864</v>
      </c>
      <c r="E237" s="32">
        <f t="shared" si="10"/>
        <v>2.051608792609111</v>
      </c>
      <c r="F237" s="20"/>
      <c r="G237" s="15"/>
    </row>
    <row r="238" spans="1:7" s="4" customFormat="1" ht="18.75" customHeight="1">
      <c r="A238" s="35" t="s">
        <v>125</v>
      </c>
      <c r="B238" s="43" t="s">
        <v>6</v>
      </c>
      <c r="C238" s="32">
        <v>30.65</v>
      </c>
      <c r="D238" s="32">
        <f>C238</f>
        <v>30.65</v>
      </c>
      <c r="E238" s="32">
        <f t="shared" si="10"/>
        <v>16.273760220877136</v>
      </c>
      <c r="F238" s="20"/>
      <c r="G238" s="15"/>
    </row>
    <row r="239" spans="1:7" s="4" customFormat="1" ht="18.75" customHeight="1">
      <c r="A239" s="35" t="s">
        <v>126</v>
      </c>
      <c r="B239" s="43" t="s">
        <v>6</v>
      </c>
      <c r="C239" s="32">
        <v>31.4</v>
      </c>
      <c r="D239" s="32">
        <f>C239</f>
        <v>31.4</v>
      </c>
      <c r="E239" s="32">
        <f t="shared" si="10"/>
        <v>16.67197621323139</v>
      </c>
      <c r="F239" s="20"/>
      <c r="G239" s="15"/>
    </row>
    <row r="240" spans="1:7" s="3" customFormat="1" ht="18" customHeight="1">
      <c r="A240" s="35" t="s">
        <v>127</v>
      </c>
      <c r="B240" s="43" t="s">
        <v>6</v>
      </c>
      <c r="C240" s="32">
        <v>34.55</v>
      </c>
      <c r="D240" s="32">
        <f>C240</f>
        <v>34.55</v>
      </c>
      <c r="E240" s="32">
        <f t="shared" si="10"/>
        <v>18.34448338111925</v>
      </c>
      <c r="F240" s="20"/>
      <c r="G240" s="15"/>
    </row>
    <row r="241" spans="1:7" s="3" customFormat="1" ht="18" customHeight="1">
      <c r="A241" s="35" t="s">
        <v>168</v>
      </c>
      <c r="B241" s="43" t="s">
        <v>6</v>
      </c>
      <c r="C241" s="32">
        <v>149.21</v>
      </c>
      <c r="D241" s="32">
        <f>C241*1.2</f>
        <v>179.052</v>
      </c>
      <c r="E241" s="32">
        <f t="shared" si="10"/>
        <v>95.06849315068493</v>
      </c>
      <c r="F241" s="20"/>
      <c r="G241" s="15"/>
    </row>
    <row r="242" spans="1:7" s="4" customFormat="1" ht="18" customHeight="1">
      <c r="A242" s="35" t="s">
        <v>194</v>
      </c>
      <c r="B242" s="43" t="s">
        <v>6</v>
      </c>
      <c r="C242" s="32">
        <v>149.23</v>
      </c>
      <c r="D242" s="32">
        <f aca="true" t="shared" si="11" ref="D242:D305">C242*1.2</f>
        <v>179.076</v>
      </c>
      <c r="E242" s="32">
        <f t="shared" si="10"/>
        <v>95.08123606244027</v>
      </c>
      <c r="F242" s="20"/>
      <c r="G242" s="15"/>
    </row>
    <row r="243" spans="1:7" s="3" customFormat="1" ht="21" customHeight="1" hidden="1">
      <c r="A243" s="57" t="s">
        <v>204</v>
      </c>
      <c r="B243" s="39" t="s">
        <v>6</v>
      </c>
      <c r="C243" s="32" t="e">
        <f>#REF!/10000</f>
        <v>#REF!</v>
      </c>
      <c r="D243" s="32" t="e">
        <f t="shared" si="11"/>
        <v>#REF!</v>
      </c>
      <c r="E243" s="32" t="e">
        <f t="shared" si="10"/>
        <v>#REF!</v>
      </c>
      <c r="F243" s="20"/>
      <c r="G243" s="15"/>
    </row>
    <row r="244" spans="1:7" s="4" customFormat="1" ht="21" customHeight="1" hidden="1">
      <c r="A244" s="49" t="s">
        <v>55</v>
      </c>
      <c r="B244" s="39" t="s">
        <v>6</v>
      </c>
      <c r="C244" s="32" t="e">
        <f>#REF!/10000</f>
        <v>#REF!</v>
      </c>
      <c r="D244" s="32" t="e">
        <f t="shared" si="11"/>
        <v>#REF!</v>
      </c>
      <c r="E244" s="32" t="e">
        <f t="shared" si="10"/>
        <v>#REF!</v>
      </c>
      <c r="F244" s="20"/>
      <c r="G244" s="15"/>
    </row>
    <row r="245" spans="1:7" s="4" customFormat="1" ht="18" customHeight="1">
      <c r="A245" s="35" t="s">
        <v>364</v>
      </c>
      <c r="B245" s="39" t="s">
        <v>6</v>
      </c>
      <c r="C245" s="32">
        <v>4430.09</v>
      </c>
      <c r="D245" s="32">
        <f>C245*1.2</f>
        <v>5316.108</v>
      </c>
      <c r="E245" s="32">
        <f>D245/1.8834</f>
        <v>2822.612296909844</v>
      </c>
      <c r="F245" s="20"/>
      <c r="G245" s="15"/>
    </row>
    <row r="246" spans="1:7" s="4" customFormat="1" ht="18" customHeight="1">
      <c r="A246" s="51" t="s">
        <v>299</v>
      </c>
      <c r="B246" s="39" t="s">
        <v>6</v>
      </c>
      <c r="C246" s="32">
        <v>29.05</v>
      </c>
      <c r="D246" s="32">
        <f t="shared" si="11"/>
        <v>34.86</v>
      </c>
      <c r="E246" s="32">
        <f t="shared" si="10"/>
        <v>18.509079324625677</v>
      </c>
      <c r="F246" s="20"/>
      <c r="G246" s="15"/>
    </row>
    <row r="247" spans="1:7" s="4" customFormat="1" ht="18" customHeight="1">
      <c r="A247" s="51" t="s">
        <v>300</v>
      </c>
      <c r="B247" s="39" t="s">
        <v>6</v>
      </c>
      <c r="C247" s="32">
        <v>29.05</v>
      </c>
      <c r="D247" s="32">
        <f t="shared" si="11"/>
        <v>34.86</v>
      </c>
      <c r="E247" s="32">
        <f t="shared" si="10"/>
        <v>18.509079324625677</v>
      </c>
      <c r="F247" s="20"/>
      <c r="G247" s="15"/>
    </row>
    <row r="248" spans="1:7" s="4" customFormat="1" ht="18" customHeight="1">
      <c r="A248" s="35" t="s">
        <v>366</v>
      </c>
      <c r="B248" s="39" t="s">
        <v>6</v>
      </c>
      <c r="C248" s="32">
        <v>247.94</v>
      </c>
      <c r="D248" s="32">
        <f t="shared" si="11"/>
        <v>297.52799999999996</v>
      </c>
      <c r="E248" s="32"/>
      <c r="F248" s="20"/>
      <c r="G248" s="15"/>
    </row>
    <row r="249" spans="1:7" s="4" customFormat="1" ht="18" customHeight="1">
      <c r="A249" s="51" t="s">
        <v>36</v>
      </c>
      <c r="B249" s="39" t="s">
        <v>6</v>
      </c>
      <c r="C249" s="32">
        <v>29.15</v>
      </c>
      <c r="D249" s="32">
        <f t="shared" si="11"/>
        <v>34.98</v>
      </c>
      <c r="E249" s="32">
        <f t="shared" si="10"/>
        <v>18.572793883402355</v>
      </c>
      <c r="F249" s="20"/>
      <c r="G249" s="15"/>
    </row>
    <row r="250" spans="1:7" s="4" customFormat="1" ht="18" customHeight="1">
      <c r="A250" s="35" t="s">
        <v>121</v>
      </c>
      <c r="B250" s="43" t="s">
        <v>6</v>
      </c>
      <c r="C250" s="32">
        <v>33.1</v>
      </c>
      <c r="D250" s="32">
        <f>C250</f>
        <v>33.1</v>
      </c>
      <c r="E250" s="32">
        <f t="shared" si="10"/>
        <v>17.574599129234365</v>
      </c>
      <c r="F250" s="20"/>
      <c r="G250" s="15"/>
    </row>
    <row r="251" spans="1:7" s="4" customFormat="1" ht="18" customHeight="1">
      <c r="A251" s="35" t="s">
        <v>122</v>
      </c>
      <c r="B251" s="43" t="s">
        <v>6</v>
      </c>
      <c r="C251" s="32">
        <v>37.08</v>
      </c>
      <c r="D251" s="32">
        <f>C251</f>
        <v>37.08</v>
      </c>
      <c r="E251" s="32">
        <f t="shared" si="10"/>
        <v>19.687798661994265</v>
      </c>
      <c r="F251" s="20"/>
      <c r="G251" s="15"/>
    </row>
    <row r="252" spans="1:7" s="4" customFormat="1" ht="18" customHeight="1">
      <c r="A252" s="35" t="s">
        <v>123</v>
      </c>
      <c r="B252" s="43" t="s">
        <v>6</v>
      </c>
      <c r="C252" s="32">
        <v>40.84</v>
      </c>
      <c r="D252" s="32">
        <f>C252</f>
        <v>40.84</v>
      </c>
      <c r="E252" s="32">
        <f t="shared" si="10"/>
        <v>21.684188170330255</v>
      </c>
      <c r="F252" s="20"/>
      <c r="G252" s="15"/>
    </row>
    <row r="253" spans="1:7" s="4" customFormat="1" ht="18" customHeight="1">
      <c r="A253" s="35" t="s">
        <v>124</v>
      </c>
      <c r="B253" s="43" t="s">
        <v>6</v>
      </c>
      <c r="C253" s="32">
        <v>46.88</v>
      </c>
      <c r="D253" s="32">
        <f>C253</f>
        <v>46.88</v>
      </c>
      <c r="E253" s="32">
        <f t="shared" si="10"/>
        <v>24.891154295423174</v>
      </c>
      <c r="F253" s="20"/>
      <c r="G253" s="15"/>
    </row>
    <row r="254" spans="1:7" s="4" customFormat="1" ht="18" customHeight="1">
      <c r="A254" s="35" t="s">
        <v>307</v>
      </c>
      <c r="B254" s="43" t="s">
        <v>6</v>
      </c>
      <c r="C254" s="32">
        <v>53.16</v>
      </c>
      <c r="D254" s="32">
        <f t="shared" si="11"/>
        <v>63.791999999999994</v>
      </c>
      <c r="E254" s="32">
        <f t="shared" si="10"/>
        <v>33.87065944568334</v>
      </c>
      <c r="F254" s="20"/>
      <c r="G254" s="15"/>
    </row>
    <row r="255" spans="1:7" s="4" customFormat="1" ht="18" customHeight="1">
      <c r="A255" s="35" t="s">
        <v>74</v>
      </c>
      <c r="B255" s="43" t="s">
        <v>6</v>
      </c>
      <c r="C255" s="32">
        <v>61.23</v>
      </c>
      <c r="D255" s="32">
        <f t="shared" si="11"/>
        <v>73.476</v>
      </c>
      <c r="E255" s="32">
        <f t="shared" si="10"/>
        <v>39.01242433896145</v>
      </c>
      <c r="F255" s="20"/>
      <c r="G255" s="15"/>
    </row>
    <row r="256" spans="1:7" s="4" customFormat="1" ht="21" customHeight="1" hidden="1">
      <c r="A256" s="49" t="s">
        <v>260</v>
      </c>
      <c r="B256" s="39" t="s">
        <v>6</v>
      </c>
      <c r="C256" s="32" t="e">
        <f>#REF!/10000</f>
        <v>#REF!</v>
      </c>
      <c r="D256" s="32" t="e">
        <f t="shared" si="11"/>
        <v>#REF!</v>
      </c>
      <c r="E256" s="32" t="e">
        <f t="shared" si="10"/>
        <v>#REF!</v>
      </c>
      <c r="F256" s="20"/>
      <c r="G256" s="15"/>
    </row>
    <row r="257" spans="1:7" s="4" customFormat="1" ht="18" customHeight="1">
      <c r="A257" s="35" t="s">
        <v>357</v>
      </c>
      <c r="B257" s="39" t="s">
        <v>6</v>
      </c>
      <c r="C257" s="32">
        <v>124.39</v>
      </c>
      <c r="D257" s="32">
        <f>C257*1.2</f>
        <v>149.268</v>
      </c>
      <c r="E257" s="32">
        <f>D257/1.8834</f>
        <v>79.25453966231284</v>
      </c>
      <c r="F257" s="20"/>
      <c r="G257" s="15"/>
    </row>
    <row r="258" spans="1:7" s="4" customFormat="1" ht="21" customHeight="1">
      <c r="A258" s="51" t="s">
        <v>66</v>
      </c>
      <c r="B258" s="39" t="s">
        <v>6</v>
      </c>
      <c r="C258" s="32">
        <v>37.4</v>
      </c>
      <c r="D258" s="32">
        <f t="shared" si="11"/>
        <v>44.879999999999995</v>
      </c>
      <c r="E258" s="32">
        <f t="shared" si="10"/>
        <v>23.829244982478496</v>
      </c>
      <c r="F258" s="20"/>
      <c r="G258" s="15"/>
    </row>
    <row r="259" spans="1:7" s="4" customFormat="1" ht="21" customHeight="1" hidden="1">
      <c r="A259" s="49" t="s">
        <v>261</v>
      </c>
      <c r="B259" s="39" t="s">
        <v>6</v>
      </c>
      <c r="C259" s="32" t="e">
        <f>#REF!/10000</f>
        <v>#REF!</v>
      </c>
      <c r="D259" s="32" t="e">
        <f t="shared" si="11"/>
        <v>#REF!</v>
      </c>
      <c r="E259" s="32" t="e">
        <f t="shared" si="10"/>
        <v>#REF!</v>
      </c>
      <c r="F259" s="20"/>
      <c r="G259" s="15"/>
    </row>
    <row r="260" spans="1:7" s="4" customFormat="1" ht="21" customHeight="1" hidden="1">
      <c r="A260" s="53" t="s">
        <v>207</v>
      </c>
      <c r="B260" s="39" t="s">
        <v>6</v>
      </c>
      <c r="C260" s="32" t="e">
        <f>#REF!/10000</f>
        <v>#REF!</v>
      </c>
      <c r="D260" s="32" t="e">
        <f t="shared" si="11"/>
        <v>#REF!</v>
      </c>
      <c r="E260" s="32" t="e">
        <f t="shared" si="10"/>
        <v>#REF!</v>
      </c>
      <c r="F260" s="20"/>
      <c r="G260" s="15"/>
    </row>
    <row r="261" spans="1:7" s="4" customFormat="1" ht="18" customHeight="1">
      <c r="A261" s="35" t="s">
        <v>358</v>
      </c>
      <c r="B261" s="39" t="s">
        <v>6</v>
      </c>
      <c r="C261" s="32">
        <v>73.1</v>
      </c>
      <c r="D261" s="32">
        <f t="shared" si="11"/>
        <v>87.71999999999998</v>
      </c>
      <c r="E261" s="32">
        <f t="shared" si="10"/>
        <v>46.575342465753415</v>
      </c>
      <c r="F261" s="20"/>
      <c r="G261" s="15"/>
    </row>
    <row r="262" spans="1:7" s="4" customFormat="1" ht="18" customHeight="1">
      <c r="A262" s="35" t="s">
        <v>359</v>
      </c>
      <c r="B262" s="39" t="s">
        <v>6</v>
      </c>
      <c r="C262" s="32">
        <v>113.19</v>
      </c>
      <c r="D262" s="32">
        <f>C262*1.2</f>
        <v>135.828</v>
      </c>
      <c r="E262" s="32">
        <f>D262/1.8834</f>
        <v>72.11850907932462</v>
      </c>
      <c r="F262" s="20"/>
      <c r="G262" s="15"/>
    </row>
    <row r="263" spans="1:7" s="4" customFormat="1" ht="18.75" customHeight="1">
      <c r="A263" s="37" t="s">
        <v>27</v>
      </c>
      <c r="B263" s="43" t="s">
        <v>6</v>
      </c>
      <c r="C263" s="32">
        <v>19.23</v>
      </c>
      <c r="D263" s="32">
        <f t="shared" si="11"/>
        <v>23.076</v>
      </c>
      <c r="E263" s="32">
        <f t="shared" si="10"/>
        <v>12.252309652755654</v>
      </c>
      <c r="F263" s="20"/>
      <c r="G263" s="15"/>
    </row>
    <row r="264" spans="1:7" s="4" customFormat="1" ht="18.75" customHeight="1">
      <c r="A264" s="37" t="s">
        <v>94</v>
      </c>
      <c r="B264" s="43" t="s">
        <v>6</v>
      </c>
      <c r="C264" s="32">
        <v>19.05</v>
      </c>
      <c r="D264" s="32">
        <f t="shared" si="11"/>
        <v>22.86</v>
      </c>
      <c r="E264" s="32">
        <f t="shared" si="10"/>
        <v>12.13762344695763</v>
      </c>
      <c r="F264" s="20"/>
      <c r="G264" s="15"/>
    </row>
    <row r="265" spans="1:7" s="4" customFormat="1" ht="21" customHeight="1" hidden="1">
      <c r="A265" s="53" t="s">
        <v>92</v>
      </c>
      <c r="B265" s="39" t="s">
        <v>6</v>
      </c>
      <c r="C265" s="32" t="e">
        <f>#REF!/10000</f>
        <v>#REF!</v>
      </c>
      <c r="D265" s="32" t="e">
        <f t="shared" si="11"/>
        <v>#REF!</v>
      </c>
      <c r="E265" s="32" t="e">
        <f t="shared" si="10"/>
        <v>#REF!</v>
      </c>
      <c r="F265" s="20"/>
      <c r="G265" s="15"/>
    </row>
    <row r="266" spans="1:7" s="4" customFormat="1" ht="21" customHeight="1" hidden="1">
      <c r="A266" s="53" t="s">
        <v>93</v>
      </c>
      <c r="B266" s="39" t="s">
        <v>6</v>
      </c>
      <c r="C266" s="32" t="e">
        <f>#REF!/10000</f>
        <v>#REF!</v>
      </c>
      <c r="D266" s="32" t="e">
        <f t="shared" si="11"/>
        <v>#REF!</v>
      </c>
      <c r="E266" s="32" t="e">
        <f t="shared" si="10"/>
        <v>#REF!</v>
      </c>
      <c r="F266" s="20"/>
      <c r="G266" s="15"/>
    </row>
    <row r="267" spans="1:7" s="4" customFormat="1" ht="18.75" customHeight="1">
      <c r="A267" s="37" t="s">
        <v>241</v>
      </c>
      <c r="B267" s="43" t="s">
        <v>6</v>
      </c>
      <c r="C267" s="32">
        <v>32.82</v>
      </c>
      <c r="D267" s="32">
        <f t="shared" si="11"/>
        <v>39.384</v>
      </c>
      <c r="E267" s="32">
        <f t="shared" si="10"/>
        <v>20.91111819050653</v>
      </c>
      <c r="F267" s="20"/>
      <c r="G267" s="15"/>
    </row>
    <row r="268" spans="1:7" s="4" customFormat="1" ht="18.75" customHeight="1">
      <c r="A268" s="37" t="s">
        <v>242</v>
      </c>
      <c r="B268" s="43" t="s">
        <v>6</v>
      </c>
      <c r="C268" s="32">
        <v>28.57</v>
      </c>
      <c r="D268" s="32">
        <f t="shared" si="11"/>
        <v>34.284</v>
      </c>
      <c r="E268" s="32">
        <f t="shared" si="10"/>
        <v>18.20324944249761</v>
      </c>
      <c r="F268" s="20"/>
      <c r="G268" s="15"/>
    </row>
    <row r="269" spans="1:7" s="4" customFormat="1" ht="18.75" customHeight="1">
      <c r="A269" s="52" t="s">
        <v>271</v>
      </c>
      <c r="B269" s="39" t="s">
        <v>6</v>
      </c>
      <c r="C269" s="32">
        <v>3.09</v>
      </c>
      <c r="D269" s="32">
        <f t="shared" si="11"/>
        <v>3.7079999999999997</v>
      </c>
      <c r="E269" s="32">
        <f t="shared" si="10"/>
        <v>1.9687798661994265</v>
      </c>
      <c r="F269" s="20"/>
      <c r="G269" s="15"/>
    </row>
    <row r="270" spans="1:7" s="4" customFormat="1" ht="18.75" customHeight="1">
      <c r="A270" s="37" t="s">
        <v>88</v>
      </c>
      <c r="B270" s="66" t="s">
        <v>6</v>
      </c>
      <c r="C270" s="32">
        <v>66</v>
      </c>
      <c r="D270" s="32">
        <f t="shared" si="11"/>
        <v>79.2</v>
      </c>
      <c r="E270" s="32">
        <f t="shared" si="10"/>
        <v>42.051608792609116</v>
      </c>
      <c r="F270" s="20"/>
      <c r="G270" s="15"/>
    </row>
    <row r="271" spans="1:7" s="4" customFormat="1" ht="18.75" customHeight="1">
      <c r="A271" s="35" t="s">
        <v>308</v>
      </c>
      <c r="B271" s="43" t="s">
        <v>6</v>
      </c>
      <c r="C271" s="32">
        <v>149.72</v>
      </c>
      <c r="D271" s="32">
        <f t="shared" si="11"/>
        <v>179.664</v>
      </c>
      <c r="E271" s="32">
        <f t="shared" si="10"/>
        <v>95.393437400446</v>
      </c>
      <c r="F271" s="20"/>
      <c r="G271" s="15"/>
    </row>
    <row r="272" spans="1:7" s="4" customFormat="1" ht="18.75" customHeight="1">
      <c r="A272" s="35" t="s">
        <v>309</v>
      </c>
      <c r="B272" s="43" t="s">
        <v>6</v>
      </c>
      <c r="C272" s="32">
        <v>134.44</v>
      </c>
      <c r="D272" s="32">
        <f>C272*1.2</f>
        <v>161.328</v>
      </c>
      <c r="E272" s="32">
        <f t="shared" si="10"/>
        <v>85.65785281936923</v>
      </c>
      <c r="F272" s="20"/>
      <c r="G272" s="15"/>
    </row>
    <row r="273" spans="1:7" s="4" customFormat="1" ht="18.75" customHeight="1">
      <c r="A273" s="35" t="s">
        <v>26</v>
      </c>
      <c r="B273" s="43" t="s">
        <v>6</v>
      </c>
      <c r="C273" s="32">
        <v>97.28</v>
      </c>
      <c r="D273" s="32">
        <f t="shared" si="11"/>
        <v>116.73599999999999</v>
      </c>
      <c r="E273" s="32">
        <f t="shared" si="10"/>
        <v>61.98152277795476</v>
      </c>
      <c r="F273" s="20"/>
      <c r="G273" s="15"/>
    </row>
    <row r="274" spans="1:7" s="4" customFormat="1" ht="21" customHeight="1" hidden="1">
      <c r="A274" s="49" t="s">
        <v>57</v>
      </c>
      <c r="B274" s="39" t="s">
        <v>6</v>
      </c>
      <c r="C274" s="32" t="e">
        <f>#REF!/10000</f>
        <v>#REF!</v>
      </c>
      <c r="D274" s="32" t="e">
        <f t="shared" si="11"/>
        <v>#REF!</v>
      </c>
      <c r="E274" s="32" t="e">
        <f t="shared" si="10"/>
        <v>#REF!</v>
      </c>
      <c r="F274" s="20"/>
      <c r="G274" s="15"/>
    </row>
    <row r="275" spans="1:7" s="3" customFormat="1" ht="21" customHeight="1" hidden="1">
      <c r="A275" s="56" t="s">
        <v>143</v>
      </c>
      <c r="B275" s="39" t="s">
        <v>6</v>
      </c>
      <c r="C275" s="32" t="e">
        <f>#REF!/10000</f>
        <v>#REF!</v>
      </c>
      <c r="D275" s="32" t="e">
        <f t="shared" si="11"/>
        <v>#REF!</v>
      </c>
      <c r="E275" s="32" t="e">
        <f t="shared" si="10"/>
        <v>#REF!</v>
      </c>
      <c r="F275" s="20"/>
      <c r="G275" s="15"/>
    </row>
    <row r="276" spans="1:7" s="3" customFormat="1" ht="21" customHeight="1" hidden="1">
      <c r="A276" s="53" t="s">
        <v>216</v>
      </c>
      <c r="B276" s="39" t="s">
        <v>6</v>
      </c>
      <c r="C276" s="32" t="e">
        <f>#REF!/10000</f>
        <v>#REF!</v>
      </c>
      <c r="D276" s="32" t="e">
        <f t="shared" si="11"/>
        <v>#REF!</v>
      </c>
      <c r="E276" s="32" t="e">
        <f t="shared" si="10"/>
        <v>#REF!</v>
      </c>
      <c r="F276" s="20"/>
      <c r="G276" s="15"/>
    </row>
    <row r="277" spans="1:7" s="3" customFormat="1" ht="20.25" customHeight="1">
      <c r="A277" s="44" t="s">
        <v>411</v>
      </c>
      <c r="B277" s="39" t="s">
        <v>6</v>
      </c>
      <c r="C277" s="32">
        <v>30.38</v>
      </c>
      <c r="D277" s="32">
        <f>C277*1.2</f>
        <v>36.455999999999996</v>
      </c>
      <c r="E277" s="32">
        <f>D277/1.8834</f>
        <v>19.356482956355524</v>
      </c>
      <c r="F277" s="20"/>
      <c r="G277" s="15"/>
    </row>
    <row r="278" spans="1:7" s="3" customFormat="1" ht="20.25" customHeight="1">
      <c r="A278" s="58" t="s">
        <v>291</v>
      </c>
      <c r="B278" s="39" t="s">
        <v>6</v>
      </c>
      <c r="C278" s="32">
        <v>422.4</v>
      </c>
      <c r="D278" s="32">
        <f t="shared" si="11"/>
        <v>506.87999999999994</v>
      </c>
      <c r="E278" s="32">
        <f t="shared" si="10"/>
        <v>269.1302962726983</v>
      </c>
      <c r="F278" s="20"/>
      <c r="G278" s="15"/>
    </row>
    <row r="279" spans="1:7" s="3" customFormat="1" ht="20.25" customHeight="1">
      <c r="A279" s="58" t="s">
        <v>292</v>
      </c>
      <c r="B279" s="39" t="s">
        <v>6</v>
      </c>
      <c r="C279" s="32">
        <v>318.4</v>
      </c>
      <c r="D279" s="32">
        <f t="shared" si="11"/>
        <v>382.08</v>
      </c>
      <c r="E279" s="32">
        <f t="shared" si="10"/>
        <v>202.86715514495063</v>
      </c>
      <c r="F279" s="20"/>
      <c r="G279" s="15"/>
    </row>
    <row r="280" spans="1:7" s="3" customFormat="1" ht="20.25" customHeight="1">
      <c r="A280" s="58" t="s">
        <v>293</v>
      </c>
      <c r="B280" s="39" t="s">
        <v>6</v>
      </c>
      <c r="C280" s="32">
        <v>525.2</v>
      </c>
      <c r="D280" s="32">
        <f t="shared" si="11"/>
        <v>630.24</v>
      </c>
      <c r="E280" s="32">
        <f t="shared" si="10"/>
        <v>334.62886269512586</v>
      </c>
      <c r="F280" s="20"/>
      <c r="G280" s="15"/>
    </row>
    <row r="281" spans="1:7" s="3" customFormat="1" ht="20.25" customHeight="1">
      <c r="A281" s="52" t="s">
        <v>116</v>
      </c>
      <c r="B281" s="39" t="s">
        <v>6</v>
      </c>
      <c r="C281" s="32">
        <v>48.1</v>
      </c>
      <c r="D281" s="32">
        <f t="shared" si="11"/>
        <v>57.72</v>
      </c>
      <c r="E281" s="32">
        <f t="shared" si="10"/>
        <v>30.646702771583307</v>
      </c>
      <c r="F281" s="20"/>
      <c r="G281" s="15"/>
    </row>
    <row r="282" spans="1:7" s="3" customFormat="1" ht="20.25" customHeight="1">
      <c r="A282" s="52" t="s">
        <v>117</v>
      </c>
      <c r="B282" s="39" t="s">
        <v>6</v>
      </c>
      <c r="C282" s="32">
        <v>49</v>
      </c>
      <c r="D282" s="32">
        <f t="shared" si="11"/>
        <v>58.8</v>
      </c>
      <c r="E282" s="32">
        <f t="shared" si="10"/>
        <v>31.22013380057343</v>
      </c>
      <c r="F282" s="20"/>
      <c r="G282" s="15"/>
    </row>
    <row r="283" spans="1:7" s="3" customFormat="1" ht="20.25" customHeight="1">
      <c r="A283" s="52" t="s">
        <v>119</v>
      </c>
      <c r="B283" s="39" t="s">
        <v>6</v>
      </c>
      <c r="C283" s="32">
        <v>66.9</v>
      </c>
      <c r="D283" s="32">
        <f t="shared" si="11"/>
        <v>80.28</v>
      </c>
      <c r="E283" s="32">
        <f t="shared" si="10"/>
        <v>42.62503982159924</v>
      </c>
      <c r="F283" s="20"/>
      <c r="G283" s="15"/>
    </row>
    <row r="284" spans="1:7" s="3" customFormat="1" ht="20.25" customHeight="1">
      <c r="A284" s="52" t="s">
        <v>118</v>
      </c>
      <c r="B284" s="39" t="s">
        <v>6</v>
      </c>
      <c r="C284" s="32">
        <v>8.2</v>
      </c>
      <c r="D284" s="32">
        <f t="shared" si="11"/>
        <v>9.839999999999998</v>
      </c>
      <c r="E284" s="32">
        <f t="shared" si="10"/>
        <v>5.224593819687798</v>
      </c>
      <c r="F284" s="20"/>
      <c r="G284" s="15"/>
    </row>
    <row r="285" spans="1:7" s="3" customFormat="1" ht="20.25" customHeight="1">
      <c r="A285" s="52" t="s">
        <v>115</v>
      </c>
      <c r="B285" s="39" t="s">
        <v>6</v>
      </c>
      <c r="C285" s="32">
        <v>89.2</v>
      </c>
      <c r="D285" s="32">
        <f t="shared" si="11"/>
        <v>107.04</v>
      </c>
      <c r="E285" s="32">
        <f t="shared" si="10"/>
        <v>56.83338642879899</v>
      </c>
      <c r="F285" s="20"/>
      <c r="G285" s="15"/>
    </row>
    <row r="286" spans="1:7" s="3" customFormat="1" ht="21" customHeight="1" hidden="1">
      <c r="A286" s="59" t="s">
        <v>151</v>
      </c>
      <c r="B286" s="39" t="s">
        <v>6</v>
      </c>
      <c r="C286" s="32" t="e">
        <f>#REF!/10000</f>
        <v>#REF!</v>
      </c>
      <c r="D286" s="32" t="e">
        <f t="shared" si="11"/>
        <v>#REF!</v>
      </c>
      <c r="E286" s="32" t="e">
        <f t="shared" si="10"/>
        <v>#REF!</v>
      </c>
      <c r="F286" s="20"/>
      <c r="G286" s="15"/>
    </row>
    <row r="287" spans="1:7" s="3" customFormat="1" ht="21" customHeight="1" hidden="1">
      <c r="A287" s="60" t="s">
        <v>185</v>
      </c>
      <c r="B287" s="39" t="s">
        <v>6</v>
      </c>
      <c r="C287" s="32" t="e">
        <f>#REF!/10000</f>
        <v>#REF!</v>
      </c>
      <c r="D287" s="32" t="e">
        <f t="shared" si="11"/>
        <v>#REF!</v>
      </c>
      <c r="E287" s="32" t="e">
        <f t="shared" si="10"/>
        <v>#REF!</v>
      </c>
      <c r="F287" s="20"/>
      <c r="G287" s="15"/>
    </row>
    <row r="288" spans="1:7" s="3" customFormat="1" ht="21" customHeight="1" hidden="1">
      <c r="A288" s="45" t="s">
        <v>87</v>
      </c>
      <c r="B288" s="39" t="s">
        <v>6</v>
      </c>
      <c r="C288" s="32" t="e">
        <f>#REF!/10000</f>
        <v>#REF!</v>
      </c>
      <c r="D288" s="32" t="e">
        <f t="shared" si="11"/>
        <v>#REF!</v>
      </c>
      <c r="E288" s="32" t="e">
        <f t="shared" si="10"/>
        <v>#REF!</v>
      </c>
      <c r="F288" s="20"/>
      <c r="G288" s="15"/>
    </row>
    <row r="289" spans="1:7" s="4" customFormat="1" ht="21" customHeight="1">
      <c r="A289" s="61" t="s">
        <v>186</v>
      </c>
      <c r="B289" s="39" t="s">
        <v>6</v>
      </c>
      <c r="C289" s="32">
        <v>125</v>
      </c>
      <c r="D289" s="32">
        <f t="shared" si="11"/>
        <v>150</v>
      </c>
      <c r="E289" s="32">
        <f t="shared" si="10"/>
        <v>79.64319847085059</v>
      </c>
      <c r="F289" s="20"/>
      <c r="G289" s="15"/>
    </row>
    <row r="290" spans="1:7" s="4" customFormat="1" ht="18.75" customHeight="1">
      <c r="A290" s="50" t="s">
        <v>140</v>
      </c>
      <c r="B290" s="39" t="s">
        <v>6</v>
      </c>
      <c r="C290" s="32">
        <v>0.36</v>
      </c>
      <c r="D290" s="32">
        <f t="shared" si="11"/>
        <v>0.432</v>
      </c>
      <c r="E290" s="32">
        <f t="shared" si="10"/>
        <v>0.2293724115960497</v>
      </c>
      <c r="F290" s="20"/>
      <c r="G290" s="15"/>
    </row>
    <row r="291" spans="1:7" s="4" customFormat="1" ht="18.75" customHeight="1">
      <c r="A291" s="50" t="s">
        <v>141</v>
      </c>
      <c r="B291" s="39" t="s">
        <v>6</v>
      </c>
      <c r="C291" s="32">
        <v>0.66</v>
      </c>
      <c r="D291" s="32">
        <f t="shared" si="11"/>
        <v>0.792</v>
      </c>
      <c r="E291" s="32">
        <f t="shared" si="10"/>
        <v>0.42051608792609113</v>
      </c>
      <c r="F291" s="20"/>
      <c r="G291" s="15"/>
    </row>
    <row r="292" spans="1:7" s="4" customFormat="1" ht="18.75" customHeight="1">
      <c r="A292" s="50" t="s">
        <v>147</v>
      </c>
      <c r="B292" s="39" t="s">
        <v>6</v>
      </c>
      <c r="C292" s="32">
        <v>0.78</v>
      </c>
      <c r="D292" s="32">
        <f t="shared" si="11"/>
        <v>0.9359999999999999</v>
      </c>
      <c r="E292" s="32">
        <f t="shared" si="10"/>
        <v>0.49697355845810764</v>
      </c>
      <c r="F292" s="20"/>
      <c r="G292" s="15"/>
    </row>
    <row r="293" spans="1:7" s="4" customFormat="1" ht="21" customHeight="1" hidden="1">
      <c r="A293" s="62" t="s">
        <v>70</v>
      </c>
      <c r="B293" s="39" t="s">
        <v>6</v>
      </c>
      <c r="C293" s="32" t="e">
        <f>#REF!/10000</f>
        <v>#REF!</v>
      </c>
      <c r="D293" s="32" t="e">
        <f t="shared" si="11"/>
        <v>#REF!</v>
      </c>
      <c r="E293" s="32" t="e">
        <f t="shared" si="10"/>
        <v>#REF!</v>
      </c>
      <c r="F293" s="20"/>
      <c r="G293" s="15"/>
    </row>
    <row r="294" spans="1:7" s="4" customFormat="1" ht="18.75" customHeight="1">
      <c r="A294" s="34" t="s">
        <v>330</v>
      </c>
      <c r="B294" s="43" t="s">
        <v>6</v>
      </c>
      <c r="C294" s="32">
        <v>45.01</v>
      </c>
      <c r="D294" s="32">
        <f>C294*1.2</f>
        <v>54.01199999999999</v>
      </c>
      <c r="E294" s="32">
        <f t="shared" si="10"/>
        <v>28.677922905383877</v>
      </c>
      <c r="F294" s="20"/>
      <c r="G294" s="15"/>
    </row>
    <row r="295" spans="1:7" s="4" customFormat="1" ht="18.75" customHeight="1">
      <c r="A295" s="34" t="s">
        <v>90</v>
      </c>
      <c r="B295" s="43" t="s">
        <v>6</v>
      </c>
      <c r="C295" s="32">
        <v>50.78</v>
      </c>
      <c r="D295" s="32">
        <f t="shared" si="11"/>
        <v>60.936</v>
      </c>
      <c r="E295" s="32">
        <f t="shared" si="10"/>
        <v>32.35425294679835</v>
      </c>
      <c r="F295" s="20"/>
      <c r="G295" s="15"/>
    </row>
    <row r="296" spans="1:7" s="3" customFormat="1" ht="18.75" customHeight="1">
      <c r="A296" s="34" t="s">
        <v>58</v>
      </c>
      <c r="B296" s="43" t="s">
        <v>6</v>
      </c>
      <c r="C296" s="32">
        <v>52.91</v>
      </c>
      <c r="D296" s="32">
        <f t="shared" si="11"/>
        <v>63.49199999999999</v>
      </c>
      <c r="E296" s="32">
        <f t="shared" si="10"/>
        <v>33.711373048741635</v>
      </c>
      <c r="F296" s="20"/>
      <c r="G296" s="15"/>
    </row>
    <row r="297" spans="1:7" s="3" customFormat="1" ht="18.75" customHeight="1">
      <c r="A297" s="34" t="s">
        <v>8</v>
      </c>
      <c r="B297" s="43" t="s">
        <v>6</v>
      </c>
      <c r="C297" s="32">
        <v>75.22</v>
      </c>
      <c r="D297" s="32">
        <f t="shared" si="11"/>
        <v>90.264</v>
      </c>
      <c r="E297" s="32">
        <f t="shared" si="10"/>
        <v>47.92609111181905</v>
      </c>
      <c r="F297" s="20"/>
      <c r="G297" s="15"/>
    </row>
    <row r="298" spans="1:7" s="4" customFormat="1" ht="18.75" customHeight="1">
      <c r="A298" s="34" t="s">
        <v>7</v>
      </c>
      <c r="B298" s="43" t="s">
        <v>6</v>
      </c>
      <c r="C298" s="32">
        <v>70.16</v>
      </c>
      <c r="D298" s="32">
        <f t="shared" si="11"/>
        <v>84.192</v>
      </c>
      <c r="E298" s="32">
        <f t="shared" si="10"/>
        <v>44.70213443771902</v>
      </c>
      <c r="F298" s="20"/>
      <c r="G298" s="15"/>
    </row>
    <row r="299" spans="1:7" s="3" customFormat="1" ht="18.75" customHeight="1">
      <c r="A299" s="34" t="s">
        <v>73</v>
      </c>
      <c r="B299" s="43" t="s">
        <v>6</v>
      </c>
      <c r="C299" s="32">
        <v>161.82</v>
      </c>
      <c r="D299" s="32">
        <f t="shared" si="11"/>
        <v>194.184</v>
      </c>
      <c r="E299" s="32">
        <f t="shared" si="10"/>
        <v>103.10289901242434</v>
      </c>
      <c r="F299" s="20"/>
      <c r="G299" s="15"/>
    </row>
    <row r="300" spans="1:7" s="3" customFormat="1" ht="18.75" customHeight="1">
      <c r="A300" s="35" t="s">
        <v>23</v>
      </c>
      <c r="B300" s="43" t="s">
        <v>6</v>
      </c>
      <c r="C300" s="32">
        <v>70</v>
      </c>
      <c r="D300" s="32">
        <f t="shared" si="11"/>
        <v>84</v>
      </c>
      <c r="E300" s="32">
        <f t="shared" si="10"/>
        <v>44.600191143676334</v>
      </c>
      <c r="F300" s="20"/>
      <c r="G300" s="15"/>
    </row>
    <row r="301" spans="1:7" s="4" customFormat="1" ht="18.75" customHeight="1">
      <c r="A301" s="38" t="s">
        <v>100</v>
      </c>
      <c r="B301" s="43" t="s">
        <v>6</v>
      </c>
      <c r="C301" s="32">
        <v>8.98</v>
      </c>
      <c r="D301" s="32">
        <f t="shared" si="11"/>
        <v>10.776</v>
      </c>
      <c r="E301" s="32">
        <f t="shared" si="10"/>
        <v>5.721567378145906</v>
      </c>
      <c r="F301" s="20"/>
      <c r="G301" s="15"/>
    </row>
    <row r="302" spans="1:7" s="4" customFormat="1" ht="18.75" customHeight="1">
      <c r="A302" s="38" t="s">
        <v>101</v>
      </c>
      <c r="B302" s="43" t="s">
        <v>6</v>
      </c>
      <c r="C302" s="32">
        <v>8.58</v>
      </c>
      <c r="D302" s="32">
        <f t="shared" si="11"/>
        <v>10.296</v>
      </c>
      <c r="E302" s="32">
        <f t="shared" si="10"/>
        <v>5.466709143039184</v>
      </c>
      <c r="F302" s="20"/>
      <c r="G302" s="15"/>
    </row>
    <row r="303" spans="1:7" s="4" customFormat="1" ht="18.75" customHeight="1">
      <c r="A303" s="34" t="s">
        <v>320</v>
      </c>
      <c r="B303" s="43" t="s">
        <v>6</v>
      </c>
      <c r="C303" s="32">
        <v>15.47</v>
      </c>
      <c r="D303" s="32">
        <f t="shared" si="11"/>
        <v>18.564</v>
      </c>
      <c r="E303" s="32">
        <f t="shared" si="10"/>
        <v>9.85664224275247</v>
      </c>
      <c r="F303" s="20"/>
      <c r="G303" s="15"/>
    </row>
    <row r="304" spans="1:7" s="4" customFormat="1" ht="18.75" customHeight="1">
      <c r="A304" s="63" t="s">
        <v>262</v>
      </c>
      <c r="B304" s="39" t="s">
        <v>6</v>
      </c>
      <c r="C304" s="32">
        <v>33.53</v>
      </c>
      <c r="D304" s="32">
        <f t="shared" si="11"/>
        <v>40.236</v>
      </c>
      <c r="E304" s="32">
        <f aca="true" t="shared" si="12" ref="E304:E339">D304/1.8834</f>
        <v>21.36349155782096</v>
      </c>
      <c r="F304" s="20"/>
      <c r="G304" s="15"/>
    </row>
    <row r="305" spans="1:7" s="4" customFormat="1" ht="20.25" customHeight="1" hidden="1">
      <c r="A305" s="60" t="s">
        <v>65</v>
      </c>
      <c r="B305" s="39" t="s">
        <v>6</v>
      </c>
      <c r="C305" s="32" t="e">
        <f>#REF!/10000</f>
        <v>#REF!</v>
      </c>
      <c r="D305" s="32" t="e">
        <f t="shared" si="11"/>
        <v>#REF!</v>
      </c>
      <c r="E305" s="32" t="e">
        <f t="shared" si="12"/>
        <v>#REF!</v>
      </c>
      <c r="F305" s="20"/>
      <c r="G305" s="15"/>
    </row>
    <row r="306" spans="1:7" s="4" customFormat="1" ht="20.25" customHeight="1" hidden="1">
      <c r="A306" s="53" t="s">
        <v>197</v>
      </c>
      <c r="B306" s="39" t="s">
        <v>6</v>
      </c>
      <c r="C306" s="32" t="e">
        <f>#REF!/10000</f>
        <v>#REF!</v>
      </c>
      <c r="D306" s="32" t="e">
        <f aca="true" t="shared" si="13" ref="D306:D339">C306*1.2</f>
        <v>#REF!</v>
      </c>
      <c r="E306" s="32" t="e">
        <f t="shared" si="12"/>
        <v>#REF!</v>
      </c>
      <c r="F306" s="20"/>
      <c r="G306" s="15"/>
    </row>
    <row r="307" spans="1:7" s="4" customFormat="1" ht="20.25" customHeight="1" hidden="1">
      <c r="A307" s="56" t="s">
        <v>209</v>
      </c>
      <c r="B307" s="39" t="s">
        <v>6</v>
      </c>
      <c r="C307" s="32" t="e">
        <f>#REF!/10000</f>
        <v>#REF!</v>
      </c>
      <c r="D307" s="32" t="e">
        <f t="shared" si="13"/>
        <v>#REF!</v>
      </c>
      <c r="E307" s="32" t="e">
        <f t="shared" si="12"/>
        <v>#REF!</v>
      </c>
      <c r="F307" s="20"/>
      <c r="G307" s="15"/>
    </row>
    <row r="308" spans="1:7" s="4" customFormat="1" ht="20.25" customHeight="1" hidden="1">
      <c r="A308" s="56" t="s">
        <v>210</v>
      </c>
      <c r="B308" s="39" t="s">
        <v>6</v>
      </c>
      <c r="C308" s="32" t="e">
        <f>#REF!/10000</f>
        <v>#REF!</v>
      </c>
      <c r="D308" s="32" t="e">
        <f t="shared" si="13"/>
        <v>#REF!</v>
      </c>
      <c r="E308" s="32" t="e">
        <f t="shared" si="12"/>
        <v>#REF!</v>
      </c>
      <c r="F308" s="20"/>
      <c r="G308" s="15"/>
    </row>
    <row r="309" spans="1:7" s="4" customFormat="1" ht="20.25" customHeight="1" hidden="1">
      <c r="A309" s="56" t="s">
        <v>205</v>
      </c>
      <c r="B309" s="39" t="s">
        <v>6</v>
      </c>
      <c r="C309" s="32" t="e">
        <f>#REF!/10000</f>
        <v>#REF!</v>
      </c>
      <c r="D309" s="32" t="e">
        <f t="shared" si="13"/>
        <v>#REF!</v>
      </c>
      <c r="E309" s="32" t="e">
        <f t="shared" si="12"/>
        <v>#REF!</v>
      </c>
      <c r="F309" s="20"/>
      <c r="G309" s="15"/>
    </row>
    <row r="310" spans="1:7" s="4" customFormat="1" ht="20.25" customHeight="1" hidden="1">
      <c r="A310" s="56" t="s">
        <v>206</v>
      </c>
      <c r="B310" s="39" t="s">
        <v>6</v>
      </c>
      <c r="C310" s="32" t="e">
        <f>#REF!/10000</f>
        <v>#REF!</v>
      </c>
      <c r="D310" s="32" t="e">
        <f t="shared" si="13"/>
        <v>#REF!</v>
      </c>
      <c r="E310" s="32" t="e">
        <f t="shared" si="12"/>
        <v>#REF!</v>
      </c>
      <c r="F310" s="20"/>
      <c r="G310" s="15"/>
    </row>
    <row r="311" spans="1:7" s="3" customFormat="1" ht="20.25" customHeight="1" hidden="1">
      <c r="A311" s="64" t="s">
        <v>85</v>
      </c>
      <c r="B311" s="39" t="s">
        <v>6</v>
      </c>
      <c r="C311" s="32" t="e">
        <f>#REF!/10000</f>
        <v>#REF!</v>
      </c>
      <c r="D311" s="32" t="e">
        <f>C311*1.1</f>
        <v>#REF!</v>
      </c>
      <c r="E311" s="32" t="e">
        <f t="shared" si="12"/>
        <v>#REF!</v>
      </c>
      <c r="F311" s="20"/>
      <c r="G311" s="15"/>
    </row>
    <row r="312" spans="1:7" s="3" customFormat="1" ht="20.25" customHeight="1" hidden="1">
      <c r="A312" s="77" t="s">
        <v>239</v>
      </c>
      <c r="B312" s="39" t="s">
        <v>6</v>
      </c>
      <c r="C312" s="32" t="e">
        <f>#REF!/10000</f>
        <v>#REF!</v>
      </c>
      <c r="D312" s="32" t="e">
        <f>C312*1.2</f>
        <v>#REF!</v>
      </c>
      <c r="E312" s="32" t="e">
        <f t="shared" si="12"/>
        <v>#REF!</v>
      </c>
      <c r="F312" s="20"/>
      <c r="G312" s="15"/>
    </row>
    <row r="313" spans="1:7" s="4" customFormat="1" ht="18.75" customHeight="1">
      <c r="A313" s="37" t="s">
        <v>96</v>
      </c>
      <c r="B313" s="21" t="s">
        <v>6</v>
      </c>
      <c r="C313" s="32">
        <v>209.76</v>
      </c>
      <c r="D313" s="32">
        <f t="shared" si="13"/>
        <v>251.712</v>
      </c>
      <c r="E313" s="32">
        <f t="shared" si="12"/>
        <v>133.64765848996495</v>
      </c>
      <c r="F313" s="20"/>
      <c r="G313" s="15"/>
    </row>
    <row r="314" spans="1:7" s="4" customFormat="1" ht="18.75" customHeight="1">
      <c r="A314" s="37" t="s">
        <v>250</v>
      </c>
      <c r="B314" s="21" t="s">
        <v>6</v>
      </c>
      <c r="C314" s="32">
        <v>219.3</v>
      </c>
      <c r="D314" s="32">
        <f t="shared" si="13"/>
        <v>263.16</v>
      </c>
      <c r="E314" s="32">
        <f t="shared" si="12"/>
        <v>139.72602739726028</v>
      </c>
      <c r="F314" s="20"/>
      <c r="G314" s="15"/>
    </row>
    <row r="315" spans="1:7" s="4" customFormat="1" ht="18.75" customHeight="1">
      <c r="A315" s="51" t="s">
        <v>59</v>
      </c>
      <c r="B315" s="39" t="s">
        <v>6</v>
      </c>
      <c r="C315" s="32">
        <v>36</v>
      </c>
      <c r="D315" s="32">
        <f t="shared" si="13"/>
        <v>43.199999999999996</v>
      </c>
      <c r="E315" s="32">
        <f t="shared" si="12"/>
        <v>22.93724115960497</v>
      </c>
      <c r="F315" s="20"/>
      <c r="G315" s="15"/>
    </row>
    <row r="316" spans="1:7" s="4" customFormat="1" ht="18.75" customHeight="1">
      <c r="A316" s="51" t="s">
        <v>86</v>
      </c>
      <c r="B316" s="39" t="s">
        <v>6</v>
      </c>
      <c r="C316" s="32">
        <v>6.7</v>
      </c>
      <c r="D316" s="32">
        <f t="shared" si="13"/>
        <v>8.04</v>
      </c>
      <c r="E316" s="32">
        <f t="shared" si="12"/>
        <v>4.2688754380375915</v>
      </c>
      <c r="F316" s="20"/>
      <c r="G316" s="15"/>
    </row>
    <row r="317" spans="1:7" s="4" customFormat="1" ht="18.75" customHeight="1">
      <c r="A317" s="51" t="s">
        <v>60</v>
      </c>
      <c r="B317" s="39" t="s">
        <v>6</v>
      </c>
      <c r="C317" s="32">
        <v>7.3</v>
      </c>
      <c r="D317" s="32">
        <f t="shared" si="13"/>
        <v>8.76</v>
      </c>
      <c r="E317" s="32">
        <f t="shared" si="12"/>
        <v>4.651162790697675</v>
      </c>
      <c r="F317" s="20"/>
      <c r="G317" s="15"/>
    </row>
    <row r="318" spans="1:7" s="4" customFormat="1" ht="18.75" customHeight="1">
      <c r="A318" s="51" t="s">
        <v>19</v>
      </c>
      <c r="B318" s="39" t="s">
        <v>0</v>
      </c>
      <c r="C318" s="32">
        <v>0.2</v>
      </c>
      <c r="D318" s="32">
        <f t="shared" si="13"/>
        <v>0.24</v>
      </c>
      <c r="E318" s="32">
        <f t="shared" si="12"/>
        <v>0.12742911755336095</v>
      </c>
      <c r="F318" s="20"/>
      <c r="G318" s="15"/>
    </row>
    <row r="319" spans="1:7" s="4" customFormat="1" ht="20.25" customHeight="1" hidden="1">
      <c r="A319" s="60" t="s">
        <v>61</v>
      </c>
      <c r="B319" s="39" t="s">
        <v>0</v>
      </c>
      <c r="C319" s="32" t="e">
        <f>#REF!/10000</f>
        <v>#REF!</v>
      </c>
      <c r="D319" s="32" t="e">
        <f t="shared" si="13"/>
        <v>#REF!</v>
      </c>
      <c r="E319" s="32" t="e">
        <f t="shared" si="12"/>
        <v>#REF!</v>
      </c>
      <c r="F319" s="20"/>
      <c r="G319" s="15"/>
    </row>
    <row r="320" spans="1:7" s="4" customFormat="1" ht="18.75" customHeight="1">
      <c r="A320" s="37" t="s">
        <v>145</v>
      </c>
      <c r="B320" s="39" t="s">
        <v>6</v>
      </c>
      <c r="C320" s="32">
        <v>0.86</v>
      </c>
      <c r="D320" s="32">
        <f>C320*1.2</f>
        <v>1.032</v>
      </c>
      <c r="E320" s="32">
        <f t="shared" si="12"/>
        <v>0.5479452054794521</v>
      </c>
      <c r="F320" s="20"/>
      <c r="G320" s="15"/>
    </row>
    <row r="321" spans="1:7" s="4" customFormat="1" ht="18.75" customHeight="1">
      <c r="A321" s="37" t="s">
        <v>144</v>
      </c>
      <c r="B321" s="39" t="s">
        <v>6</v>
      </c>
      <c r="C321" s="32">
        <v>0.86</v>
      </c>
      <c r="D321" s="32">
        <f t="shared" si="13"/>
        <v>1.032</v>
      </c>
      <c r="E321" s="32">
        <f t="shared" si="12"/>
        <v>0.5479452054794521</v>
      </c>
      <c r="F321" s="20"/>
      <c r="G321" s="15"/>
    </row>
    <row r="322" spans="1:7" s="4" customFormat="1" ht="18.75" customHeight="1">
      <c r="A322" s="37" t="s">
        <v>146</v>
      </c>
      <c r="B322" s="39" t="s">
        <v>6</v>
      </c>
      <c r="C322" s="32">
        <v>1</v>
      </c>
      <c r="D322" s="32">
        <f t="shared" si="13"/>
        <v>1.2</v>
      </c>
      <c r="E322" s="32">
        <f t="shared" si="12"/>
        <v>0.6371455877668047</v>
      </c>
      <c r="F322" s="20"/>
      <c r="G322" s="15"/>
    </row>
    <row r="323" spans="1:7" s="4" customFormat="1" ht="20.25" customHeight="1" hidden="1">
      <c r="A323" s="55" t="s">
        <v>25</v>
      </c>
      <c r="B323" s="39" t="s">
        <v>6</v>
      </c>
      <c r="C323" s="32" t="e">
        <f>#REF!/10000</f>
        <v>#REF!</v>
      </c>
      <c r="D323" s="32" t="e">
        <f>C323*1.2</f>
        <v>#REF!</v>
      </c>
      <c r="E323" s="32" t="e">
        <f>D323/1.8834</f>
        <v>#REF!</v>
      </c>
      <c r="F323" s="20"/>
      <c r="G323" s="15"/>
    </row>
    <row r="324" spans="1:7" s="4" customFormat="1" ht="20.25" customHeight="1">
      <c r="A324" s="33" t="s">
        <v>369</v>
      </c>
      <c r="B324" s="39" t="s">
        <v>6</v>
      </c>
      <c r="C324" s="32">
        <v>323.47</v>
      </c>
      <c r="D324" s="32">
        <f>C324*1.2</f>
        <v>388.16400000000004</v>
      </c>
      <c r="E324" s="32">
        <f>D324/1.8834</f>
        <v>206.09748327492835</v>
      </c>
      <c r="F324" s="20"/>
      <c r="G324" s="15"/>
    </row>
    <row r="325" spans="1:7" s="4" customFormat="1" ht="18.75" customHeight="1">
      <c r="A325" s="50" t="s">
        <v>164</v>
      </c>
      <c r="B325" s="39" t="s">
        <v>6</v>
      </c>
      <c r="C325" s="32">
        <v>98.8</v>
      </c>
      <c r="D325" s="32">
        <f t="shared" si="13"/>
        <v>118.55999999999999</v>
      </c>
      <c r="E325" s="32">
        <f t="shared" si="12"/>
        <v>62.9499840713603</v>
      </c>
      <c r="F325" s="20"/>
      <c r="G325" s="15"/>
    </row>
    <row r="326" spans="1:7" s="4" customFormat="1" ht="18.75" customHeight="1">
      <c r="A326" s="33" t="s">
        <v>383</v>
      </c>
      <c r="B326" s="39" t="s">
        <v>6</v>
      </c>
      <c r="C326" s="32">
        <v>233.5</v>
      </c>
      <c r="D326" s="32">
        <f>C326*1.2</f>
        <v>280.2</v>
      </c>
      <c r="E326" s="32">
        <f>D326/1.8834</f>
        <v>148.7734947435489</v>
      </c>
      <c r="F326" s="20"/>
      <c r="G326" s="15"/>
    </row>
    <row r="327" spans="1:7" s="4" customFormat="1" ht="18.75" customHeight="1">
      <c r="A327" s="33" t="s">
        <v>385</v>
      </c>
      <c r="B327" s="39" t="s">
        <v>6</v>
      </c>
      <c r="C327" s="32">
        <v>439.75</v>
      </c>
      <c r="D327" s="32">
        <f>C327*1.2</f>
        <v>527.6999999999999</v>
      </c>
      <c r="E327" s="32">
        <f>D327/1.8834</f>
        <v>280.1847722204523</v>
      </c>
      <c r="F327" s="20"/>
      <c r="G327" s="15"/>
    </row>
    <row r="328" spans="1:7" s="4" customFormat="1" ht="18.75" customHeight="1">
      <c r="A328" s="33" t="s">
        <v>386</v>
      </c>
      <c r="B328" s="39" t="s">
        <v>6</v>
      </c>
      <c r="C328" s="32">
        <v>608</v>
      </c>
      <c r="D328" s="32">
        <f>C328*1.2</f>
        <v>729.6</v>
      </c>
      <c r="E328" s="32">
        <f>D328/1.8834</f>
        <v>387.3845173622173</v>
      </c>
      <c r="F328" s="20"/>
      <c r="G328" s="15"/>
    </row>
    <row r="329" spans="1:7" s="4" customFormat="1" ht="18.75" customHeight="1">
      <c r="A329" s="35" t="s">
        <v>22</v>
      </c>
      <c r="B329" s="43" t="s">
        <v>6</v>
      </c>
      <c r="C329" s="32">
        <v>5.94</v>
      </c>
      <c r="D329" s="32">
        <f t="shared" si="13"/>
        <v>7.128</v>
      </c>
      <c r="E329" s="32">
        <f t="shared" si="12"/>
        <v>3.78464479133482</v>
      </c>
      <c r="F329" s="20"/>
      <c r="G329" s="15"/>
    </row>
    <row r="330" spans="1:7" s="9" customFormat="1" ht="18.75" customHeight="1">
      <c r="A330" s="34" t="s">
        <v>286</v>
      </c>
      <c r="B330" s="43" t="s">
        <v>6</v>
      </c>
      <c r="C330" s="32">
        <v>8.43</v>
      </c>
      <c r="D330" s="32">
        <f t="shared" si="13"/>
        <v>10.116</v>
      </c>
      <c r="E330" s="32">
        <f t="shared" si="12"/>
        <v>5.371137304874163</v>
      </c>
      <c r="F330" s="20"/>
      <c r="G330" s="15"/>
    </row>
    <row r="331" spans="1:7" s="4" customFormat="1" ht="18.75" customHeight="1">
      <c r="A331" s="65" t="s">
        <v>130</v>
      </c>
      <c r="B331" s="39" t="s">
        <v>6</v>
      </c>
      <c r="C331" s="32">
        <v>15</v>
      </c>
      <c r="D331" s="32">
        <f t="shared" si="13"/>
        <v>18</v>
      </c>
      <c r="E331" s="32">
        <f t="shared" si="12"/>
        <v>9.557183816502071</v>
      </c>
      <c r="F331" s="20"/>
      <c r="G331" s="15"/>
    </row>
    <row r="332" spans="1:7" s="4" customFormat="1" ht="18.75" customHeight="1">
      <c r="A332" s="65" t="s">
        <v>131</v>
      </c>
      <c r="B332" s="39" t="s">
        <v>6</v>
      </c>
      <c r="C332" s="32">
        <v>17.3</v>
      </c>
      <c r="D332" s="32">
        <f t="shared" si="13"/>
        <v>20.76</v>
      </c>
      <c r="E332" s="32">
        <f t="shared" si="12"/>
        <v>11.022618668365723</v>
      </c>
      <c r="F332" s="20"/>
      <c r="G332" s="15"/>
    </row>
    <row r="333" spans="1:7" s="4" customFormat="1" ht="18.75" customHeight="1">
      <c r="A333" s="65" t="s">
        <v>99</v>
      </c>
      <c r="B333" s="39" t="s">
        <v>6</v>
      </c>
      <c r="C333" s="32">
        <v>33.7</v>
      </c>
      <c r="D333" s="32">
        <f t="shared" si="13"/>
        <v>40.440000000000005</v>
      </c>
      <c r="E333" s="32">
        <f t="shared" si="12"/>
        <v>21.47180630774132</v>
      </c>
      <c r="F333" s="20"/>
      <c r="G333" s="15"/>
    </row>
    <row r="334" spans="1:7" s="5" customFormat="1" ht="20.25" customHeight="1" hidden="1">
      <c r="A334" s="48" t="s">
        <v>2</v>
      </c>
      <c r="B334" s="39" t="s">
        <v>1</v>
      </c>
      <c r="C334" s="32" t="e">
        <f>#REF!/10000</f>
        <v>#REF!</v>
      </c>
      <c r="D334" s="32" t="e">
        <f t="shared" si="13"/>
        <v>#REF!</v>
      </c>
      <c r="E334" s="32" t="e">
        <f t="shared" si="12"/>
        <v>#REF!</v>
      </c>
      <c r="F334" s="20"/>
      <c r="G334" s="15"/>
    </row>
    <row r="335" spans="1:7" s="5" customFormat="1" ht="18.75" customHeight="1">
      <c r="A335" s="35" t="s">
        <v>217</v>
      </c>
      <c r="B335" s="43" t="s">
        <v>6</v>
      </c>
      <c r="C335" s="32">
        <v>28.55</v>
      </c>
      <c r="D335" s="32">
        <f t="shared" si="13"/>
        <v>34.26</v>
      </c>
      <c r="E335" s="32">
        <f t="shared" si="12"/>
        <v>18.190506530742272</v>
      </c>
      <c r="F335" s="20"/>
      <c r="G335" s="15"/>
    </row>
    <row r="336" spans="1:7" s="5" customFormat="1" ht="18.75" customHeight="1">
      <c r="A336" s="35" t="s">
        <v>193</v>
      </c>
      <c r="B336" s="43" t="s">
        <v>6</v>
      </c>
      <c r="C336" s="32">
        <v>25.63</v>
      </c>
      <c r="D336" s="32">
        <f t="shared" si="13"/>
        <v>30.755999999999997</v>
      </c>
      <c r="E336" s="32">
        <f t="shared" si="12"/>
        <v>16.330041414463203</v>
      </c>
      <c r="F336" s="20"/>
      <c r="G336" s="15"/>
    </row>
    <row r="337" spans="1:7" s="5" customFormat="1" ht="18.75" customHeight="1">
      <c r="A337" s="35" t="s">
        <v>228</v>
      </c>
      <c r="B337" s="43" t="s">
        <v>6</v>
      </c>
      <c r="C337" s="32">
        <v>132.34</v>
      </c>
      <c r="D337" s="32">
        <f t="shared" si="13"/>
        <v>158.808</v>
      </c>
      <c r="E337" s="32">
        <f t="shared" si="12"/>
        <v>84.31984708505894</v>
      </c>
      <c r="F337" s="20"/>
      <c r="G337" s="15"/>
    </row>
    <row r="338" spans="1:7" s="5" customFormat="1" ht="18.75" customHeight="1">
      <c r="A338" s="35" t="s">
        <v>189</v>
      </c>
      <c r="B338" s="43" t="s">
        <v>6</v>
      </c>
      <c r="C338" s="32">
        <v>114.21</v>
      </c>
      <c r="D338" s="32">
        <f t="shared" si="13"/>
        <v>137.052</v>
      </c>
      <c r="E338" s="32">
        <f t="shared" si="12"/>
        <v>72.76839757884676</v>
      </c>
      <c r="F338" s="20"/>
      <c r="G338" s="15"/>
    </row>
    <row r="339" spans="1:7" s="5" customFormat="1" ht="18.75" customHeight="1">
      <c r="A339" s="35" t="s">
        <v>190</v>
      </c>
      <c r="B339" s="43" t="s">
        <v>6</v>
      </c>
      <c r="C339" s="32">
        <v>92.84</v>
      </c>
      <c r="D339" s="32">
        <f t="shared" si="13"/>
        <v>111.408</v>
      </c>
      <c r="E339" s="32">
        <f t="shared" si="12"/>
        <v>59.15259636827015</v>
      </c>
      <c r="F339" s="20"/>
      <c r="G339" s="15"/>
    </row>
    <row r="340" spans="1:7" s="7" customFormat="1" ht="18" customHeight="1">
      <c r="A340" s="22" t="s">
        <v>40</v>
      </c>
      <c r="B340" s="23"/>
      <c r="C340" s="22"/>
      <c r="D340" s="22"/>
      <c r="E340" s="22"/>
      <c r="F340" s="20"/>
      <c r="G340" s="15"/>
    </row>
    <row r="341" spans="1:7" s="3" customFormat="1" ht="18" customHeight="1">
      <c r="A341" s="22" t="s">
        <v>317</v>
      </c>
      <c r="B341" s="23"/>
      <c r="C341" s="22"/>
      <c r="D341" s="22"/>
      <c r="E341" s="22"/>
      <c r="F341" s="20"/>
      <c r="G341" s="15"/>
    </row>
    <row r="342" spans="1:7" s="3" customFormat="1" ht="18.75">
      <c r="A342" s="22" t="s">
        <v>14</v>
      </c>
      <c r="B342" s="23"/>
      <c r="C342" s="22"/>
      <c r="D342" s="22"/>
      <c r="E342" s="22"/>
      <c r="F342" s="20"/>
      <c r="G342" s="15"/>
    </row>
    <row r="343" spans="1:7" s="2" customFormat="1" ht="18.75">
      <c r="A343" s="22" t="s">
        <v>16</v>
      </c>
      <c r="B343" s="23"/>
      <c r="C343" s="22"/>
      <c r="D343" s="22"/>
      <c r="E343" s="22"/>
      <c r="F343" s="20"/>
      <c r="G343" s="15"/>
    </row>
    <row r="344" spans="1:7" s="2" customFormat="1" ht="19.5" customHeight="1">
      <c r="A344" s="113" t="s">
        <v>412</v>
      </c>
      <c r="B344" s="113"/>
      <c r="C344" s="113"/>
      <c r="D344" s="113"/>
      <c r="E344" s="113"/>
      <c r="F344" s="20"/>
      <c r="G344" s="15"/>
    </row>
    <row r="345" spans="1:7" s="2" customFormat="1" ht="12.75">
      <c r="A345" s="8"/>
      <c r="C345" s="8"/>
      <c r="D345" s="8"/>
      <c r="E345" s="8"/>
      <c r="F345" s="20"/>
      <c r="G345" s="15"/>
    </row>
    <row r="346" spans="1:7" s="2" customFormat="1" ht="12.75">
      <c r="A346" s="8"/>
      <c r="C346" s="8"/>
      <c r="D346" s="8"/>
      <c r="E346" s="8"/>
      <c r="F346" s="20"/>
      <c r="G346" s="15"/>
    </row>
    <row r="347" spans="1:7" s="2" customFormat="1" ht="12.75">
      <c r="A347" s="8"/>
      <c r="C347" s="8"/>
      <c r="D347" s="8"/>
      <c r="E347" s="8"/>
      <c r="F347" s="20"/>
      <c r="G347" s="15"/>
    </row>
    <row r="348" spans="1:7" s="2" customFormat="1" ht="12.75">
      <c r="A348" s="8"/>
      <c r="C348" s="8"/>
      <c r="D348" s="8"/>
      <c r="E348" s="8"/>
      <c r="F348" s="20"/>
      <c r="G348" s="15"/>
    </row>
    <row r="349" spans="1:7" s="2" customFormat="1" ht="12.75">
      <c r="A349" s="8"/>
      <c r="C349" s="8"/>
      <c r="D349" s="8"/>
      <c r="E349" s="8"/>
      <c r="F349" s="20"/>
      <c r="G349" s="15"/>
    </row>
    <row r="350" spans="1:7" s="2" customFormat="1" ht="12.75">
      <c r="A350" s="8"/>
      <c r="C350" s="8"/>
      <c r="D350" s="8"/>
      <c r="E350" s="8"/>
      <c r="F350" s="20"/>
      <c r="G350" s="15"/>
    </row>
    <row r="351" spans="1:7" s="2" customFormat="1" ht="12.75">
      <c r="A351" s="8"/>
      <c r="C351" s="8"/>
      <c r="D351" s="8"/>
      <c r="E351" s="8"/>
      <c r="F351" s="20"/>
      <c r="G351" s="15"/>
    </row>
    <row r="352" spans="1:7" s="2" customFormat="1" ht="12.75">
      <c r="A352" s="8"/>
      <c r="C352" s="8"/>
      <c r="D352" s="8"/>
      <c r="E352" s="8"/>
      <c r="F352" s="20"/>
      <c r="G352" s="15"/>
    </row>
    <row r="353" spans="1:7" s="2" customFormat="1" ht="12.75">
      <c r="A353" s="8"/>
      <c r="C353" s="8"/>
      <c r="D353" s="8"/>
      <c r="E353" s="8"/>
      <c r="F353" s="20"/>
      <c r="G353" s="15"/>
    </row>
    <row r="354" spans="1:7" s="2" customFormat="1" ht="12.75">
      <c r="A354" s="8"/>
      <c r="C354" s="8"/>
      <c r="D354" s="8"/>
      <c r="E354" s="8"/>
      <c r="F354" s="20"/>
      <c r="G354" s="15"/>
    </row>
    <row r="355" spans="1:7" s="2" customFormat="1" ht="12.75">
      <c r="A355" s="8"/>
      <c r="C355" s="8"/>
      <c r="D355" s="8"/>
      <c r="E355" s="8"/>
      <c r="F355" s="20"/>
      <c r="G355" s="15"/>
    </row>
    <row r="356" spans="1:7" s="2" customFormat="1" ht="12.75">
      <c r="A356" s="8"/>
      <c r="C356" s="8"/>
      <c r="D356" s="8"/>
      <c r="E356" s="8"/>
      <c r="F356" s="20"/>
      <c r="G356" s="15"/>
    </row>
    <row r="357" spans="1:7" s="2" customFormat="1" ht="12.75">
      <c r="A357" s="8"/>
      <c r="C357" s="8"/>
      <c r="D357" s="8"/>
      <c r="E357" s="8"/>
      <c r="F357" s="20"/>
      <c r="G357" s="15"/>
    </row>
    <row r="358" spans="1:7" s="2" customFormat="1" ht="12.75">
      <c r="A358" s="8"/>
      <c r="C358" s="8"/>
      <c r="D358" s="8"/>
      <c r="E358" s="8"/>
      <c r="F358" s="20"/>
      <c r="G358" s="15"/>
    </row>
    <row r="359" spans="1:7" s="2" customFormat="1" ht="12.75">
      <c r="A359" s="8"/>
      <c r="C359" s="8"/>
      <c r="D359" s="8"/>
      <c r="E359" s="8"/>
      <c r="F359" s="20"/>
      <c r="G359" s="15"/>
    </row>
    <row r="360" spans="1:7" s="2" customFormat="1" ht="12.75">
      <c r="A360" s="8"/>
      <c r="C360" s="8"/>
      <c r="D360" s="8"/>
      <c r="E360" s="8"/>
      <c r="F360" s="20"/>
      <c r="G360" s="15"/>
    </row>
    <row r="361" spans="1:7" s="2" customFormat="1" ht="12.75">
      <c r="A361" s="8"/>
      <c r="C361" s="8"/>
      <c r="D361" s="8"/>
      <c r="E361" s="8"/>
      <c r="F361" s="20"/>
      <c r="G361" s="15"/>
    </row>
    <row r="362" spans="1:7" s="2" customFormat="1" ht="12.75">
      <c r="A362" s="8"/>
      <c r="C362" s="8"/>
      <c r="D362" s="8"/>
      <c r="E362" s="8"/>
      <c r="F362" s="20"/>
      <c r="G362" s="15"/>
    </row>
    <row r="363" spans="1:7" s="2" customFormat="1" ht="12.75">
      <c r="A363" s="8"/>
      <c r="C363" s="8"/>
      <c r="D363" s="8"/>
      <c r="E363" s="8"/>
      <c r="F363" s="20"/>
      <c r="G363" s="15"/>
    </row>
  </sheetData>
  <sheetProtection/>
  <mergeCells count="3">
    <mergeCell ref="A344:E344"/>
    <mergeCell ref="A6:E6"/>
    <mergeCell ref="A5:E5"/>
  </mergeCells>
  <printOptions/>
  <pageMargins left="0.5905511811023623" right="0" top="0" bottom="0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5"/>
  <sheetViews>
    <sheetView view="pageBreakPreview" zoomScale="75" zoomScaleNormal="60" zoomScaleSheetLayoutView="75" workbookViewId="0" topLeftCell="A1">
      <selection activeCell="D310" sqref="D310"/>
    </sheetView>
  </sheetViews>
  <sheetFormatPr defaultColWidth="9.140625" defaultRowHeight="12.75"/>
  <cols>
    <col min="1" max="1" width="70.421875" style="8" customWidth="1"/>
    <col min="2" max="2" width="7.140625" style="2" customWidth="1"/>
    <col min="3" max="3" width="19.7109375" style="8" customWidth="1"/>
    <col min="4" max="4" width="18.8515625" style="8" customWidth="1"/>
    <col min="5" max="5" width="14.28125" style="8" hidden="1" customWidth="1"/>
    <col min="6" max="6" width="16.57421875" style="8" hidden="1" customWidth="1"/>
    <col min="7" max="7" width="15.28125" style="8" hidden="1" customWidth="1"/>
    <col min="8" max="8" width="16.7109375" style="8" hidden="1" customWidth="1"/>
    <col min="9" max="9" width="15.8515625" style="8" hidden="1" customWidth="1"/>
    <col min="10" max="10" width="17.140625" style="8" hidden="1" customWidth="1"/>
    <col min="11" max="11" width="21.28125" style="8" hidden="1" customWidth="1"/>
    <col min="12" max="12" width="13.8515625" style="20" customWidth="1"/>
    <col min="13" max="13" width="15.421875" style="15" customWidth="1"/>
  </cols>
  <sheetData>
    <row r="1" spans="1:13" s="1" customFormat="1" ht="20.25" customHeight="1">
      <c r="A1" s="67" t="s">
        <v>297</v>
      </c>
      <c r="B1" s="67"/>
      <c r="C1" s="68"/>
      <c r="D1" s="103"/>
      <c r="F1" s="25"/>
      <c r="G1" s="25"/>
      <c r="J1" s="115" t="s">
        <v>315</v>
      </c>
      <c r="K1" s="115"/>
      <c r="L1" s="24"/>
      <c r="M1" s="27"/>
    </row>
    <row r="2" spans="1:13" s="1" customFormat="1" ht="20.25" customHeight="1">
      <c r="A2" s="69" t="s">
        <v>294</v>
      </c>
      <c r="B2" s="69"/>
      <c r="C2" s="70"/>
      <c r="D2" s="103"/>
      <c r="F2" s="25"/>
      <c r="G2" s="25"/>
      <c r="J2" s="115" t="s">
        <v>353</v>
      </c>
      <c r="K2" s="115"/>
      <c r="L2" s="24"/>
      <c r="M2" s="27"/>
    </row>
    <row r="3" spans="1:13" s="1" customFormat="1" ht="20.25" customHeight="1">
      <c r="A3" s="69" t="s">
        <v>295</v>
      </c>
      <c r="B3" s="69"/>
      <c r="C3" s="70"/>
      <c r="D3" s="103"/>
      <c r="F3" s="25"/>
      <c r="G3" s="25"/>
      <c r="J3" s="115" t="s">
        <v>316</v>
      </c>
      <c r="K3" s="115"/>
      <c r="L3" s="24"/>
      <c r="M3" s="27"/>
    </row>
    <row r="4" spans="1:13" s="1" customFormat="1" ht="15" customHeight="1">
      <c r="A4" s="67" t="s">
        <v>296</v>
      </c>
      <c r="B4" s="67"/>
      <c r="C4" s="67"/>
      <c r="D4" s="105"/>
      <c r="E4" s="28"/>
      <c r="F4" s="28"/>
      <c r="G4" s="28"/>
      <c r="J4" s="115" t="s">
        <v>354</v>
      </c>
      <c r="K4" s="115"/>
      <c r="L4" s="26"/>
      <c r="M4" s="27"/>
    </row>
    <row r="5" spans="1:13" s="1" customFormat="1" ht="20.25" customHeight="1">
      <c r="A5" s="114" t="s">
        <v>388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29"/>
      <c r="M5" s="29"/>
    </row>
    <row r="6" spans="1:13" s="1" customFormat="1" ht="20.25" customHeight="1">
      <c r="A6" s="114" t="s">
        <v>389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29"/>
      <c r="M6" s="29"/>
    </row>
    <row r="7" spans="1:13" s="1" customFormat="1" ht="12" customHeight="1" thickBot="1">
      <c r="A7" s="29" t="s">
        <v>4</v>
      </c>
      <c r="B7" s="29"/>
      <c r="C7" s="105"/>
      <c r="D7" s="105"/>
      <c r="E7" s="105"/>
      <c r="F7" s="105"/>
      <c r="G7" s="105"/>
      <c r="H7" s="105"/>
      <c r="I7" s="105"/>
      <c r="J7" s="105"/>
      <c r="K7" s="105"/>
      <c r="L7" s="30"/>
      <c r="M7" s="31"/>
    </row>
    <row r="8" spans="1:13" s="2" customFormat="1" ht="78" customHeight="1" thickBot="1">
      <c r="A8" s="43" t="s">
        <v>39</v>
      </c>
      <c r="B8" s="71" t="s">
        <v>38</v>
      </c>
      <c r="C8" s="72" t="s">
        <v>318</v>
      </c>
      <c r="D8" s="72" t="s">
        <v>319</v>
      </c>
      <c r="E8" s="72" t="s">
        <v>337</v>
      </c>
      <c r="F8" s="72" t="s">
        <v>287</v>
      </c>
      <c r="G8" s="72" t="s">
        <v>288</v>
      </c>
      <c r="H8" s="72" t="s">
        <v>289</v>
      </c>
      <c r="I8" s="72" t="s">
        <v>290</v>
      </c>
      <c r="J8" s="72" t="s">
        <v>371</v>
      </c>
      <c r="K8" s="72" t="s">
        <v>370</v>
      </c>
      <c r="L8" s="97" t="s">
        <v>284</v>
      </c>
      <c r="M8" s="98" t="s">
        <v>340</v>
      </c>
    </row>
    <row r="9" spans="1:13" s="3" customFormat="1" ht="21" customHeight="1" hidden="1">
      <c r="A9" s="53" t="s">
        <v>196</v>
      </c>
      <c r="B9" s="39" t="s">
        <v>6</v>
      </c>
      <c r="C9" s="32" t="e">
        <f>#REF!/10000</f>
        <v>#REF!</v>
      </c>
      <c r="D9" s="32" t="e">
        <f aca="true" t="shared" si="0" ref="D9:D74">C9*1.2</f>
        <v>#REF!</v>
      </c>
      <c r="E9" s="32"/>
      <c r="F9" s="32" t="s">
        <v>267</v>
      </c>
      <c r="G9" s="32" t="s">
        <v>267</v>
      </c>
      <c r="H9" s="32" t="s">
        <v>267</v>
      </c>
      <c r="I9" s="32"/>
      <c r="J9" s="100"/>
      <c r="K9" s="100"/>
      <c r="L9" s="96" t="s">
        <v>274</v>
      </c>
      <c r="M9" s="10"/>
    </row>
    <row r="10" spans="1:13" s="3" customFormat="1" ht="21" customHeight="1" hidden="1">
      <c r="A10" s="45" t="s">
        <v>42</v>
      </c>
      <c r="B10" s="39" t="s">
        <v>6</v>
      </c>
      <c r="C10" s="32" t="e">
        <f>#REF!/10000</f>
        <v>#REF!</v>
      </c>
      <c r="D10" s="32" t="e">
        <f t="shared" si="0"/>
        <v>#REF!</v>
      </c>
      <c r="E10" s="32"/>
      <c r="F10" s="32" t="s">
        <v>267</v>
      </c>
      <c r="G10" s="32" t="s">
        <v>267</v>
      </c>
      <c r="H10" s="32" t="s">
        <v>267</v>
      </c>
      <c r="I10" s="32" t="s">
        <v>267</v>
      </c>
      <c r="J10" s="32"/>
      <c r="K10" s="32"/>
      <c r="L10" s="18" t="s">
        <v>272</v>
      </c>
      <c r="M10" s="11"/>
    </row>
    <row r="11" spans="1:13" s="3" customFormat="1" ht="21" customHeight="1" hidden="1">
      <c r="A11" s="45" t="s">
        <v>43</v>
      </c>
      <c r="B11" s="39" t="s">
        <v>6</v>
      </c>
      <c r="C11" s="32" t="e">
        <f>#REF!/10000</f>
        <v>#REF!</v>
      </c>
      <c r="D11" s="32" t="e">
        <f t="shared" si="0"/>
        <v>#REF!</v>
      </c>
      <c r="E11" s="32"/>
      <c r="F11" s="32" t="s">
        <v>267</v>
      </c>
      <c r="G11" s="32" t="s">
        <v>267</v>
      </c>
      <c r="H11" s="32" t="s">
        <v>267</v>
      </c>
      <c r="I11" s="32" t="s">
        <v>267</v>
      </c>
      <c r="J11" s="32"/>
      <c r="K11" s="32"/>
      <c r="L11" s="18" t="s">
        <v>272</v>
      </c>
      <c r="M11" s="11"/>
    </row>
    <row r="12" spans="1:13" s="3" customFormat="1" ht="21" customHeight="1" hidden="1">
      <c r="A12" s="45" t="s">
        <v>91</v>
      </c>
      <c r="B12" s="39" t="s">
        <v>6</v>
      </c>
      <c r="C12" s="32" t="e">
        <f>#REF!/10000</f>
        <v>#REF!</v>
      </c>
      <c r="D12" s="32" t="e">
        <f t="shared" si="0"/>
        <v>#REF!</v>
      </c>
      <c r="E12" s="32"/>
      <c r="F12" s="32" t="s">
        <v>267</v>
      </c>
      <c r="G12" s="32" t="s">
        <v>267</v>
      </c>
      <c r="H12" s="32" t="s">
        <v>267</v>
      </c>
      <c r="I12" s="32" t="s">
        <v>267</v>
      </c>
      <c r="J12" s="32"/>
      <c r="K12" s="32"/>
      <c r="L12" s="18"/>
      <c r="M12" s="11"/>
    </row>
    <row r="13" spans="1:13" s="3" customFormat="1" ht="21" customHeight="1" hidden="1">
      <c r="A13" s="45" t="s">
        <v>89</v>
      </c>
      <c r="B13" s="39" t="s">
        <v>6</v>
      </c>
      <c r="C13" s="32" t="e">
        <f>#REF!/10000</f>
        <v>#REF!</v>
      </c>
      <c r="D13" s="32" t="e">
        <f t="shared" si="0"/>
        <v>#REF!</v>
      </c>
      <c r="E13" s="32"/>
      <c r="F13" s="32" t="s">
        <v>267</v>
      </c>
      <c r="G13" s="32" t="s">
        <v>267</v>
      </c>
      <c r="H13" s="32" t="s">
        <v>267</v>
      </c>
      <c r="I13" s="32" t="s">
        <v>267</v>
      </c>
      <c r="J13" s="32"/>
      <c r="K13" s="32"/>
      <c r="L13" s="18"/>
      <c r="M13" s="11"/>
    </row>
    <row r="14" spans="1:13" s="3" customFormat="1" ht="21" customHeight="1" hidden="1">
      <c r="A14" s="45" t="s">
        <v>44</v>
      </c>
      <c r="B14" s="39" t="s">
        <v>6</v>
      </c>
      <c r="C14" s="32" t="e">
        <f>#REF!/10000</f>
        <v>#REF!</v>
      </c>
      <c r="D14" s="32" t="e">
        <f t="shared" si="0"/>
        <v>#REF!</v>
      </c>
      <c r="E14" s="32"/>
      <c r="F14" s="32" t="s">
        <v>267</v>
      </c>
      <c r="G14" s="32" t="s">
        <v>267</v>
      </c>
      <c r="H14" s="32" t="s">
        <v>267</v>
      </c>
      <c r="I14" s="32" t="s">
        <v>267</v>
      </c>
      <c r="J14" s="32"/>
      <c r="K14" s="32"/>
      <c r="L14" s="18"/>
      <c r="M14" s="11"/>
    </row>
    <row r="15" spans="1:13" s="3" customFormat="1" ht="21" customHeight="1" hidden="1">
      <c r="A15" s="45" t="s">
        <v>45</v>
      </c>
      <c r="B15" s="39" t="s">
        <v>6</v>
      </c>
      <c r="C15" s="32" t="e">
        <f>#REF!/10000</f>
        <v>#REF!</v>
      </c>
      <c r="D15" s="32" t="e">
        <f t="shared" si="0"/>
        <v>#REF!</v>
      </c>
      <c r="E15" s="32"/>
      <c r="F15" s="32" t="s">
        <v>267</v>
      </c>
      <c r="G15" s="32" t="s">
        <v>267</v>
      </c>
      <c r="H15" s="32" t="s">
        <v>267</v>
      </c>
      <c r="I15" s="32" t="s">
        <v>267</v>
      </c>
      <c r="J15" s="32"/>
      <c r="K15" s="32"/>
      <c r="L15" s="18"/>
      <c r="M15" s="11"/>
    </row>
    <row r="16" spans="1:13" s="3" customFormat="1" ht="21" customHeight="1" hidden="1">
      <c r="A16" s="45" t="s">
        <v>18</v>
      </c>
      <c r="B16" s="39" t="s">
        <v>6</v>
      </c>
      <c r="C16" s="32" t="e">
        <f>#REF!/10000</f>
        <v>#REF!</v>
      </c>
      <c r="D16" s="32" t="e">
        <f t="shared" si="0"/>
        <v>#REF!</v>
      </c>
      <c r="E16" s="32"/>
      <c r="F16" s="32" t="s">
        <v>267</v>
      </c>
      <c r="G16" s="32" t="s">
        <v>267</v>
      </c>
      <c r="H16" s="32" t="s">
        <v>267</v>
      </c>
      <c r="I16" s="32" t="s">
        <v>267</v>
      </c>
      <c r="J16" s="32"/>
      <c r="K16" s="32"/>
      <c r="L16" s="18"/>
      <c r="M16" s="11"/>
    </row>
    <row r="17" spans="1:13" s="3" customFormat="1" ht="21" customHeight="1" hidden="1">
      <c r="A17" s="46" t="s">
        <v>222</v>
      </c>
      <c r="B17" s="39" t="s">
        <v>6</v>
      </c>
      <c r="C17" s="32" t="e">
        <f>#REF!/10000</f>
        <v>#REF!</v>
      </c>
      <c r="D17" s="32" t="e">
        <f t="shared" si="0"/>
        <v>#REF!</v>
      </c>
      <c r="E17" s="32"/>
      <c r="F17" s="32" t="s">
        <v>267</v>
      </c>
      <c r="G17" s="32" t="s">
        <v>267</v>
      </c>
      <c r="H17" s="32" t="s">
        <v>267</v>
      </c>
      <c r="I17" s="32" t="s">
        <v>267</v>
      </c>
      <c r="J17" s="32"/>
      <c r="K17" s="32"/>
      <c r="L17" s="18"/>
      <c r="M17" s="11"/>
    </row>
    <row r="18" spans="1:13" s="3" customFormat="1" ht="21" customHeight="1">
      <c r="A18" s="47" t="s">
        <v>263</v>
      </c>
      <c r="B18" s="39" t="s">
        <v>6</v>
      </c>
      <c r="C18" s="32">
        <v>209.27</v>
      </c>
      <c r="D18" s="32">
        <f>C18*1.2</f>
        <v>251.124</v>
      </c>
      <c r="E18" s="32">
        <f>D18/1.8834</f>
        <v>133.33545715195922</v>
      </c>
      <c r="F18" s="32" t="s">
        <v>267</v>
      </c>
      <c r="G18" s="32" t="s">
        <v>267</v>
      </c>
      <c r="H18" s="32" t="s">
        <v>267</v>
      </c>
      <c r="I18" s="32" t="s">
        <v>267</v>
      </c>
      <c r="J18" s="32" t="s">
        <v>267</v>
      </c>
      <c r="K18" s="32" t="s">
        <v>267</v>
      </c>
      <c r="L18" s="18" t="s">
        <v>283</v>
      </c>
      <c r="M18" s="11"/>
    </row>
    <row r="19" spans="1:13" s="3" customFormat="1" ht="21" customHeight="1" hidden="1">
      <c r="A19" s="48" t="s">
        <v>82</v>
      </c>
      <c r="B19" s="39" t="s">
        <v>6</v>
      </c>
      <c r="C19" s="104" t="e">
        <f>#REF!/10000</f>
        <v>#REF!</v>
      </c>
      <c r="D19" s="32" t="e">
        <f t="shared" si="0"/>
        <v>#REF!</v>
      </c>
      <c r="E19" s="32" t="e">
        <f aca="true" t="shared" si="1" ref="E19:E88">D19/1.8834</f>
        <v>#REF!</v>
      </c>
      <c r="F19" s="32" t="s">
        <v>267</v>
      </c>
      <c r="G19" s="32" t="s">
        <v>267</v>
      </c>
      <c r="H19" s="32" t="s">
        <v>267</v>
      </c>
      <c r="I19" s="32" t="s">
        <v>267</v>
      </c>
      <c r="J19" s="32" t="s">
        <v>267</v>
      </c>
      <c r="K19" s="32" t="s">
        <v>267</v>
      </c>
      <c r="L19" s="18" t="s">
        <v>273</v>
      </c>
      <c r="M19" s="13"/>
    </row>
    <row r="20" spans="1:13" s="3" customFormat="1" ht="21" customHeight="1">
      <c r="A20" s="34" t="s">
        <v>238</v>
      </c>
      <c r="B20" s="43" t="s">
        <v>6</v>
      </c>
      <c r="C20" s="32">
        <v>41.47</v>
      </c>
      <c r="D20" s="32">
        <f t="shared" si="0"/>
        <v>49.763999999999996</v>
      </c>
      <c r="E20" s="32">
        <f t="shared" si="1"/>
        <v>26.42242752468939</v>
      </c>
      <c r="F20" s="32" t="s">
        <v>267</v>
      </c>
      <c r="G20" s="32" t="s">
        <v>267</v>
      </c>
      <c r="H20" s="32" t="s">
        <v>267</v>
      </c>
      <c r="I20" s="32" t="s">
        <v>267</v>
      </c>
      <c r="J20" s="32" t="s">
        <v>267</v>
      </c>
      <c r="K20" s="32" t="s">
        <v>267</v>
      </c>
      <c r="L20" s="18" t="s">
        <v>311</v>
      </c>
      <c r="M20" s="11"/>
    </row>
    <row r="21" spans="1:13" s="3" customFormat="1" ht="21" customHeight="1">
      <c r="A21" s="34" t="s">
        <v>266</v>
      </c>
      <c r="B21" s="43" t="s">
        <v>6</v>
      </c>
      <c r="C21" s="32">
        <v>506.8</v>
      </c>
      <c r="D21" s="32">
        <f t="shared" si="0"/>
        <v>608.16</v>
      </c>
      <c r="E21" s="32">
        <f t="shared" si="1"/>
        <v>322.9053838802166</v>
      </c>
      <c r="F21" s="32" t="s">
        <v>267</v>
      </c>
      <c r="G21" s="32" t="s">
        <v>267</v>
      </c>
      <c r="H21" s="32" t="s">
        <v>267</v>
      </c>
      <c r="I21" s="32" t="s">
        <v>267</v>
      </c>
      <c r="J21" s="32" t="s">
        <v>267</v>
      </c>
      <c r="K21" s="32" t="s">
        <v>267</v>
      </c>
      <c r="L21" s="18" t="s">
        <v>311</v>
      </c>
      <c r="M21" s="11"/>
    </row>
    <row r="22" spans="1:13" s="3" customFormat="1" ht="21" customHeight="1">
      <c r="A22" s="35" t="s">
        <v>75</v>
      </c>
      <c r="B22" s="43" t="s">
        <v>1</v>
      </c>
      <c r="C22" s="32">
        <v>0.37</v>
      </c>
      <c r="D22" s="32">
        <f t="shared" si="0"/>
        <v>0.444</v>
      </c>
      <c r="E22" s="32">
        <f t="shared" si="1"/>
        <v>0.23574386747371776</v>
      </c>
      <c r="F22" s="32" t="s">
        <v>267</v>
      </c>
      <c r="G22" s="32" t="s">
        <v>267</v>
      </c>
      <c r="H22" s="32" t="s">
        <v>267</v>
      </c>
      <c r="I22" s="32" t="s">
        <v>267</v>
      </c>
      <c r="J22" s="32" t="s">
        <v>267</v>
      </c>
      <c r="K22" s="32" t="s">
        <v>267</v>
      </c>
      <c r="L22" s="18" t="s">
        <v>381</v>
      </c>
      <c r="M22" s="11"/>
    </row>
    <row r="23" spans="1:13" s="3" customFormat="1" ht="21" customHeight="1">
      <c r="A23" s="50" t="s">
        <v>170</v>
      </c>
      <c r="B23" s="39" t="s">
        <v>6</v>
      </c>
      <c r="C23" s="32">
        <v>5.7</v>
      </c>
      <c r="D23" s="32">
        <f t="shared" si="0"/>
        <v>6.84</v>
      </c>
      <c r="E23" s="32">
        <f t="shared" si="1"/>
        <v>3.6317298502707867</v>
      </c>
      <c r="F23" s="32" t="s">
        <v>267</v>
      </c>
      <c r="G23" s="32" t="s">
        <v>267</v>
      </c>
      <c r="H23" s="32" t="s">
        <v>267</v>
      </c>
      <c r="I23" s="32" t="s">
        <v>267</v>
      </c>
      <c r="J23" s="32" t="s">
        <v>267</v>
      </c>
      <c r="K23" s="32" t="s">
        <v>267</v>
      </c>
      <c r="L23" s="18"/>
      <c r="M23" s="11"/>
    </row>
    <row r="24" spans="1:13" s="3" customFormat="1" ht="21" customHeight="1">
      <c r="A24" s="50" t="s">
        <v>171</v>
      </c>
      <c r="B24" s="39" t="s">
        <v>6</v>
      </c>
      <c r="C24" s="32">
        <v>5.6</v>
      </c>
      <c r="D24" s="32">
        <f t="shared" si="0"/>
        <v>6.72</v>
      </c>
      <c r="E24" s="32">
        <f t="shared" si="1"/>
        <v>3.568015291494106</v>
      </c>
      <c r="F24" s="32" t="s">
        <v>267</v>
      </c>
      <c r="G24" s="32" t="s">
        <v>267</v>
      </c>
      <c r="H24" s="32" t="s">
        <v>267</v>
      </c>
      <c r="I24" s="32" t="s">
        <v>267</v>
      </c>
      <c r="J24" s="32" t="s">
        <v>267</v>
      </c>
      <c r="K24" s="32" t="s">
        <v>267</v>
      </c>
      <c r="L24" s="18"/>
      <c r="M24" s="11"/>
    </row>
    <row r="25" spans="1:13" s="3" customFormat="1" ht="21" customHeight="1" hidden="1">
      <c r="A25" s="50" t="s">
        <v>148</v>
      </c>
      <c r="B25" s="39" t="s">
        <v>6</v>
      </c>
      <c r="C25" s="32" t="e">
        <f>#REF!/10000</f>
        <v>#REF!</v>
      </c>
      <c r="D25" s="32" t="e">
        <f t="shared" si="0"/>
        <v>#REF!</v>
      </c>
      <c r="E25" s="32" t="e">
        <f t="shared" si="1"/>
        <v>#REF!</v>
      </c>
      <c r="F25" s="32" t="s">
        <v>267</v>
      </c>
      <c r="G25" s="32" t="s">
        <v>267</v>
      </c>
      <c r="H25" s="32" t="s">
        <v>267</v>
      </c>
      <c r="I25" s="32" t="s">
        <v>267</v>
      </c>
      <c r="J25" s="32" t="s">
        <v>267</v>
      </c>
      <c r="K25" s="32" t="s">
        <v>267</v>
      </c>
      <c r="L25" s="18" t="s">
        <v>274</v>
      </c>
      <c r="M25" s="12"/>
    </row>
    <row r="26" spans="1:13" s="3" customFormat="1" ht="21" customHeight="1" hidden="1">
      <c r="A26" s="49" t="s">
        <v>235</v>
      </c>
      <c r="B26" s="39" t="s">
        <v>6</v>
      </c>
      <c r="C26" s="32" t="e">
        <f>#REF!/10000</f>
        <v>#REF!</v>
      </c>
      <c r="D26" s="32" t="e">
        <f>C26*1.2</f>
        <v>#REF!</v>
      </c>
      <c r="E26" s="32" t="e">
        <f t="shared" si="1"/>
        <v>#REF!</v>
      </c>
      <c r="F26" s="32" t="s">
        <v>267</v>
      </c>
      <c r="G26" s="32" t="s">
        <v>267</v>
      </c>
      <c r="H26" s="32" t="s">
        <v>267</v>
      </c>
      <c r="I26" s="32" t="s">
        <v>267</v>
      </c>
      <c r="J26" s="32" t="s">
        <v>267</v>
      </c>
      <c r="K26" s="32" t="s">
        <v>267</v>
      </c>
      <c r="L26" s="18" t="s">
        <v>275</v>
      </c>
      <c r="M26" s="12"/>
    </row>
    <row r="27" spans="1:13" s="3" customFormat="1" ht="21" customHeight="1" hidden="1">
      <c r="A27" s="49" t="s">
        <v>236</v>
      </c>
      <c r="B27" s="39" t="s">
        <v>6</v>
      </c>
      <c r="C27" s="32" t="e">
        <f>#REF!/10000</f>
        <v>#REF!</v>
      </c>
      <c r="D27" s="32" t="e">
        <f>C27*1.2</f>
        <v>#REF!</v>
      </c>
      <c r="E27" s="32" t="e">
        <f t="shared" si="1"/>
        <v>#REF!</v>
      </c>
      <c r="F27" s="32" t="s">
        <v>267</v>
      </c>
      <c r="G27" s="32" t="s">
        <v>267</v>
      </c>
      <c r="H27" s="32" t="s">
        <v>267</v>
      </c>
      <c r="I27" s="32" t="s">
        <v>267</v>
      </c>
      <c r="J27" s="32" t="s">
        <v>267</v>
      </c>
      <c r="K27" s="32" t="s">
        <v>267</v>
      </c>
      <c r="L27" s="18" t="s">
        <v>275</v>
      </c>
      <c r="M27" s="11"/>
    </row>
    <row r="28" spans="1:13" s="3" customFormat="1" ht="21" customHeight="1" hidden="1">
      <c r="A28" s="48" t="s">
        <v>13</v>
      </c>
      <c r="B28" s="39" t="s">
        <v>6</v>
      </c>
      <c r="C28" s="32" t="e">
        <f>#REF!/10000</f>
        <v>#REF!</v>
      </c>
      <c r="D28" s="32" t="e">
        <f t="shared" si="0"/>
        <v>#REF!</v>
      </c>
      <c r="E28" s="32" t="e">
        <f t="shared" si="1"/>
        <v>#REF!</v>
      </c>
      <c r="F28" s="32" t="s">
        <v>267</v>
      </c>
      <c r="G28" s="32" t="s">
        <v>267</v>
      </c>
      <c r="H28" s="32" t="s">
        <v>267</v>
      </c>
      <c r="I28" s="32" t="s">
        <v>267</v>
      </c>
      <c r="J28" s="32" t="s">
        <v>267</v>
      </c>
      <c r="K28" s="32" t="s">
        <v>267</v>
      </c>
      <c r="L28" s="18"/>
      <c r="M28" s="11"/>
    </row>
    <row r="29" spans="1:13" s="3" customFormat="1" ht="21" customHeight="1" hidden="1">
      <c r="A29" s="48" t="s">
        <v>98</v>
      </c>
      <c r="B29" s="39" t="s">
        <v>62</v>
      </c>
      <c r="C29" s="32" t="e">
        <f>#REF!/10000</f>
        <v>#REF!</v>
      </c>
      <c r="D29" s="32" t="e">
        <f t="shared" si="0"/>
        <v>#REF!</v>
      </c>
      <c r="E29" s="32" t="e">
        <f t="shared" si="1"/>
        <v>#REF!</v>
      </c>
      <c r="F29" s="32" t="s">
        <v>267</v>
      </c>
      <c r="G29" s="32" t="s">
        <v>267</v>
      </c>
      <c r="H29" s="32" t="s">
        <v>267</v>
      </c>
      <c r="I29" s="32" t="s">
        <v>267</v>
      </c>
      <c r="J29" s="32" t="s">
        <v>267</v>
      </c>
      <c r="K29" s="32" t="s">
        <v>267</v>
      </c>
      <c r="L29" s="18"/>
      <c r="M29" s="11"/>
    </row>
    <row r="30" spans="1:13" s="3" customFormat="1" ht="21" customHeight="1" hidden="1">
      <c r="A30" s="49" t="s">
        <v>285</v>
      </c>
      <c r="B30" s="39" t="s">
        <v>6</v>
      </c>
      <c r="C30" s="32" t="e">
        <f>#REF!/10000</f>
        <v>#REF!</v>
      </c>
      <c r="D30" s="32" t="e">
        <f t="shared" si="0"/>
        <v>#REF!</v>
      </c>
      <c r="E30" s="32" t="e">
        <f t="shared" si="1"/>
        <v>#REF!</v>
      </c>
      <c r="F30" s="32" t="s">
        <v>267</v>
      </c>
      <c r="G30" s="32" t="s">
        <v>267</v>
      </c>
      <c r="H30" s="32" t="s">
        <v>267</v>
      </c>
      <c r="I30" s="32" t="s">
        <v>267</v>
      </c>
      <c r="J30" s="32" t="s">
        <v>267</v>
      </c>
      <c r="K30" s="32" t="s">
        <v>267</v>
      </c>
      <c r="L30" s="18"/>
      <c r="M30" s="11"/>
    </row>
    <row r="31" spans="1:13" s="3" customFormat="1" ht="21" customHeight="1" hidden="1">
      <c r="A31" s="49" t="s">
        <v>46</v>
      </c>
      <c r="B31" s="39" t="s">
        <v>6</v>
      </c>
      <c r="C31" s="32" t="e">
        <f>#REF!/10000</f>
        <v>#REF!</v>
      </c>
      <c r="D31" s="32" t="e">
        <f t="shared" si="0"/>
        <v>#REF!</v>
      </c>
      <c r="E31" s="32" t="e">
        <f t="shared" si="1"/>
        <v>#REF!</v>
      </c>
      <c r="F31" s="32" t="s">
        <v>267</v>
      </c>
      <c r="G31" s="32" t="s">
        <v>267</v>
      </c>
      <c r="H31" s="32" t="s">
        <v>267</v>
      </c>
      <c r="I31" s="32" t="s">
        <v>267</v>
      </c>
      <c r="J31" s="32" t="s">
        <v>267</v>
      </c>
      <c r="K31" s="32" t="s">
        <v>267</v>
      </c>
      <c r="L31" s="18"/>
      <c r="M31" s="13"/>
    </row>
    <row r="32" spans="1:13" s="3" customFormat="1" ht="21" customHeight="1">
      <c r="A32" s="50" t="s">
        <v>47</v>
      </c>
      <c r="B32" s="39" t="s">
        <v>6</v>
      </c>
      <c r="C32" s="32">
        <v>0.35</v>
      </c>
      <c r="D32" s="32">
        <f t="shared" si="0"/>
        <v>0.42</v>
      </c>
      <c r="E32" s="32">
        <f t="shared" si="1"/>
        <v>0.22300095571838163</v>
      </c>
      <c r="F32" s="32" t="s">
        <v>267</v>
      </c>
      <c r="G32" s="32" t="s">
        <v>267</v>
      </c>
      <c r="H32" s="32" t="s">
        <v>267</v>
      </c>
      <c r="I32" s="32" t="s">
        <v>267</v>
      </c>
      <c r="J32" s="32" t="s">
        <v>267</v>
      </c>
      <c r="K32" s="32" t="s">
        <v>267</v>
      </c>
      <c r="L32" s="18"/>
      <c r="M32" s="13"/>
    </row>
    <row r="33" spans="1:13" s="2" customFormat="1" ht="21" customHeight="1">
      <c r="A33" s="35" t="s">
        <v>169</v>
      </c>
      <c r="B33" s="43" t="s">
        <v>6</v>
      </c>
      <c r="C33" s="32">
        <v>7.07</v>
      </c>
      <c r="D33" s="32">
        <f t="shared" si="0"/>
        <v>8.484</v>
      </c>
      <c r="E33" s="32">
        <f t="shared" si="1"/>
        <v>4.5046193055113095</v>
      </c>
      <c r="F33" s="32" t="s">
        <v>267</v>
      </c>
      <c r="G33" s="32" t="s">
        <v>267</v>
      </c>
      <c r="H33" s="32" t="s">
        <v>267</v>
      </c>
      <c r="I33" s="32" t="s">
        <v>267</v>
      </c>
      <c r="J33" s="32" t="s">
        <v>267</v>
      </c>
      <c r="K33" s="32" t="s">
        <v>267</v>
      </c>
      <c r="L33" s="18" t="s">
        <v>311</v>
      </c>
      <c r="M33" s="11"/>
    </row>
    <row r="34" spans="1:13" s="2" customFormat="1" ht="21" customHeight="1">
      <c r="A34" s="47" t="s">
        <v>63</v>
      </c>
      <c r="B34" s="39" t="s">
        <v>6</v>
      </c>
      <c r="C34" s="32">
        <v>1.7</v>
      </c>
      <c r="D34" s="32">
        <f t="shared" si="0"/>
        <v>2.04</v>
      </c>
      <c r="E34" s="32">
        <f t="shared" si="1"/>
        <v>1.0831474992035681</v>
      </c>
      <c r="F34" s="32" t="s">
        <v>267</v>
      </c>
      <c r="G34" s="32" t="s">
        <v>267</v>
      </c>
      <c r="H34" s="32" t="s">
        <v>267</v>
      </c>
      <c r="I34" s="32" t="s">
        <v>267</v>
      </c>
      <c r="J34" s="32" t="s">
        <v>267</v>
      </c>
      <c r="K34" s="32" t="s">
        <v>267</v>
      </c>
      <c r="L34" s="18"/>
      <c r="M34" s="11"/>
    </row>
    <row r="35" spans="1:13" s="2" customFormat="1" ht="21" customHeight="1">
      <c r="A35" s="51" t="s">
        <v>34</v>
      </c>
      <c r="B35" s="39" t="s">
        <v>6</v>
      </c>
      <c r="C35" s="32">
        <v>19.55</v>
      </c>
      <c r="D35" s="32">
        <f t="shared" si="0"/>
        <v>23.46</v>
      </c>
      <c r="E35" s="32">
        <f t="shared" si="1"/>
        <v>12.456196240841033</v>
      </c>
      <c r="F35" s="32" t="s">
        <v>267</v>
      </c>
      <c r="G35" s="32" t="s">
        <v>267</v>
      </c>
      <c r="H35" s="32" t="s">
        <v>267</v>
      </c>
      <c r="I35" s="32" t="s">
        <v>267</v>
      </c>
      <c r="J35" s="32" t="s">
        <v>267</v>
      </c>
      <c r="K35" s="32" t="s">
        <v>267</v>
      </c>
      <c r="L35" s="18"/>
      <c r="M35" s="11"/>
    </row>
    <row r="36" spans="1:13" s="2" customFormat="1" ht="21" customHeight="1">
      <c r="A36" s="51" t="s">
        <v>339</v>
      </c>
      <c r="B36" s="39" t="s">
        <v>6</v>
      </c>
      <c r="C36" s="32">
        <v>57.2</v>
      </c>
      <c r="D36" s="32">
        <f t="shared" si="0"/>
        <v>68.64</v>
      </c>
      <c r="E36" s="32">
        <f t="shared" si="1"/>
        <v>36.44472762026123</v>
      </c>
      <c r="F36" s="32" t="s">
        <v>267</v>
      </c>
      <c r="G36" s="32" t="s">
        <v>267</v>
      </c>
      <c r="H36" s="32" t="s">
        <v>267</v>
      </c>
      <c r="I36" s="32" t="s">
        <v>267</v>
      </c>
      <c r="J36" s="32" t="s">
        <v>267</v>
      </c>
      <c r="K36" s="32" t="s">
        <v>267</v>
      </c>
      <c r="L36" s="18"/>
      <c r="M36" s="11"/>
    </row>
    <row r="37" spans="1:13" s="2" customFormat="1" ht="21" customHeight="1">
      <c r="A37" s="36" t="s">
        <v>237</v>
      </c>
      <c r="B37" s="43" t="s">
        <v>6</v>
      </c>
      <c r="C37" s="32">
        <v>53.72</v>
      </c>
      <c r="D37" s="32">
        <f t="shared" si="0"/>
        <v>64.464</v>
      </c>
      <c r="E37" s="32">
        <f t="shared" si="1"/>
        <v>34.22746097483275</v>
      </c>
      <c r="F37" s="32" t="s">
        <v>267</v>
      </c>
      <c r="G37" s="32" t="s">
        <v>267</v>
      </c>
      <c r="H37" s="32" t="s">
        <v>267</v>
      </c>
      <c r="I37" s="32" t="s">
        <v>267</v>
      </c>
      <c r="J37" s="32" t="s">
        <v>267</v>
      </c>
      <c r="K37" s="32" t="s">
        <v>267</v>
      </c>
      <c r="L37" s="18" t="s">
        <v>311</v>
      </c>
      <c r="M37" s="11"/>
    </row>
    <row r="38" spans="1:13" s="3" customFormat="1" ht="21" customHeight="1">
      <c r="A38" s="36" t="s">
        <v>240</v>
      </c>
      <c r="B38" s="43" t="s">
        <v>6</v>
      </c>
      <c r="C38" s="32">
        <v>53.72</v>
      </c>
      <c r="D38" s="32">
        <f>C38*1.2</f>
        <v>64.464</v>
      </c>
      <c r="E38" s="32">
        <f t="shared" si="1"/>
        <v>34.22746097483275</v>
      </c>
      <c r="F38" s="32" t="s">
        <v>267</v>
      </c>
      <c r="G38" s="32" t="s">
        <v>267</v>
      </c>
      <c r="H38" s="32" t="s">
        <v>267</v>
      </c>
      <c r="I38" s="32" t="s">
        <v>267</v>
      </c>
      <c r="J38" s="32" t="s">
        <v>267</v>
      </c>
      <c r="K38" s="32" t="s">
        <v>267</v>
      </c>
      <c r="L38" s="18" t="s">
        <v>311</v>
      </c>
      <c r="M38" s="11"/>
    </row>
    <row r="39" spans="1:13" s="3" customFormat="1" ht="21" customHeight="1">
      <c r="A39" s="78" t="s">
        <v>259</v>
      </c>
      <c r="B39" s="39" t="s">
        <v>6</v>
      </c>
      <c r="C39" s="32">
        <v>37.75</v>
      </c>
      <c r="D39" s="32">
        <f>C39*1.2</f>
        <v>45.3</v>
      </c>
      <c r="E39" s="32">
        <f t="shared" si="1"/>
        <v>24.052245938196876</v>
      </c>
      <c r="F39" s="32" t="s">
        <v>267</v>
      </c>
      <c r="G39" s="32" t="s">
        <v>267</v>
      </c>
      <c r="H39" s="32" t="s">
        <v>267</v>
      </c>
      <c r="I39" s="32" t="s">
        <v>267</v>
      </c>
      <c r="J39" s="32" t="s">
        <v>267</v>
      </c>
      <c r="K39" s="32" t="s">
        <v>267</v>
      </c>
      <c r="L39" s="18" t="s">
        <v>334</v>
      </c>
      <c r="M39" s="16"/>
    </row>
    <row r="40" spans="1:13" s="3" customFormat="1" ht="21" customHeight="1">
      <c r="A40" s="34" t="s">
        <v>95</v>
      </c>
      <c r="B40" s="43" t="s">
        <v>6</v>
      </c>
      <c r="C40" s="32">
        <v>44.88</v>
      </c>
      <c r="D40" s="32">
        <f t="shared" si="0"/>
        <v>53.856</v>
      </c>
      <c r="E40" s="32">
        <f t="shared" si="1"/>
        <v>28.595093978974198</v>
      </c>
      <c r="F40" s="32" t="s">
        <v>267</v>
      </c>
      <c r="G40" s="32" t="s">
        <v>267</v>
      </c>
      <c r="H40" s="32" t="s">
        <v>267</v>
      </c>
      <c r="I40" s="32" t="s">
        <v>267</v>
      </c>
      <c r="J40" s="32" t="s">
        <v>267</v>
      </c>
      <c r="K40" s="32" t="s">
        <v>267</v>
      </c>
      <c r="L40" s="18" t="s">
        <v>381</v>
      </c>
      <c r="M40" s="16"/>
    </row>
    <row r="41" spans="1:13" s="3" customFormat="1" ht="21" customHeight="1">
      <c r="A41" s="34" t="s">
        <v>352</v>
      </c>
      <c r="B41" s="43" t="s">
        <v>6</v>
      </c>
      <c r="C41" s="32">
        <v>44.88</v>
      </c>
      <c r="D41" s="32">
        <f>C41*1.2</f>
        <v>53.856</v>
      </c>
      <c r="E41" s="32">
        <f>D41/1.8834</f>
        <v>28.595093978974198</v>
      </c>
      <c r="F41" s="32" t="s">
        <v>267</v>
      </c>
      <c r="G41" s="32" t="s">
        <v>267</v>
      </c>
      <c r="H41" s="32" t="s">
        <v>267</v>
      </c>
      <c r="I41" s="32" t="s">
        <v>267</v>
      </c>
      <c r="J41" s="32" t="s">
        <v>267</v>
      </c>
      <c r="K41" s="32" t="s">
        <v>267</v>
      </c>
      <c r="L41" s="18" t="s">
        <v>381</v>
      </c>
      <c r="M41" s="16"/>
    </row>
    <row r="42" spans="1:13" s="3" customFormat="1" ht="21" customHeight="1">
      <c r="A42" s="34" t="s">
        <v>341</v>
      </c>
      <c r="B42" s="43" t="s">
        <v>6</v>
      </c>
      <c r="C42" s="32">
        <v>238.02</v>
      </c>
      <c r="D42" s="32">
        <f>C42*1.2</f>
        <v>285.624</v>
      </c>
      <c r="E42" s="32">
        <f>D42/1.8834</f>
        <v>151.65339280025486</v>
      </c>
      <c r="F42" s="32" t="s">
        <v>267</v>
      </c>
      <c r="G42" s="32" t="s">
        <v>267</v>
      </c>
      <c r="H42" s="32" t="s">
        <v>267</v>
      </c>
      <c r="I42" s="32" t="s">
        <v>267</v>
      </c>
      <c r="J42" s="32" t="s">
        <v>267</v>
      </c>
      <c r="K42" s="32" t="s">
        <v>267</v>
      </c>
      <c r="L42" s="18" t="s">
        <v>342</v>
      </c>
      <c r="M42" s="16"/>
    </row>
    <row r="43" spans="1:13" s="3" customFormat="1" ht="21" customHeight="1">
      <c r="A43" s="34" t="s">
        <v>350</v>
      </c>
      <c r="B43" s="43" t="s">
        <v>6</v>
      </c>
      <c r="C43" s="32">
        <v>301.12</v>
      </c>
      <c r="D43" s="32">
        <f>C43*1.2</f>
        <v>361.344</v>
      </c>
      <c r="E43" s="32">
        <f>D43/1.8834</f>
        <v>191.85727938834023</v>
      </c>
      <c r="F43" s="32" t="s">
        <v>267</v>
      </c>
      <c r="G43" s="32" t="s">
        <v>267</v>
      </c>
      <c r="H43" s="32" t="s">
        <v>267</v>
      </c>
      <c r="I43" s="32" t="s">
        <v>267</v>
      </c>
      <c r="J43" s="32" t="s">
        <v>267</v>
      </c>
      <c r="K43" s="32" t="s">
        <v>267</v>
      </c>
      <c r="L43" s="18" t="s">
        <v>351</v>
      </c>
      <c r="M43" s="16"/>
    </row>
    <row r="44" spans="1:13" s="3" customFormat="1" ht="18.75" customHeight="1">
      <c r="A44" s="34" t="s">
        <v>343</v>
      </c>
      <c r="B44" s="43" t="s">
        <v>6</v>
      </c>
      <c r="C44" s="32">
        <v>230.27</v>
      </c>
      <c r="D44" s="32">
        <f>C44*1.2</f>
        <v>276.324</v>
      </c>
      <c r="E44" s="32">
        <f>D44/1.8834</f>
        <v>146.71551449506214</v>
      </c>
      <c r="F44" s="32" t="s">
        <v>267</v>
      </c>
      <c r="G44" s="32" t="s">
        <v>267</v>
      </c>
      <c r="H44" s="32" t="s">
        <v>267</v>
      </c>
      <c r="I44" s="32" t="s">
        <v>267</v>
      </c>
      <c r="J44" s="32" t="s">
        <v>267</v>
      </c>
      <c r="K44" s="32" t="s">
        <v>267</v>
      </c>
      <c r="L44" s="18" t="s">
        <v>342</v>
      </c>
      <c r="M44" s="16"/>
    </row>
    <row r="45" spans="1:13" s="3" customFormat="1" ht="21" customHeight="1">
      <c r="A45" s="35" t="s">
        <v>153</v>
      </c>
      <c r="B45" s="43" t="s">
        <v>6</v>
      </c>
      <c r="C45" s="32">
        <v>19.66</v>
      </c>
      <c r="D45" s="32">
        <f>ROUND(C45*1.2,2)</f>
        <v>23.59</v>
      </c>
      <c r="E45" s="32">
        <f t="shared" si="1"/>
        <v>12.525220346182437</v>
      </c>
      <c r="F45" s="32">
        <f>ROUND(D45/1.2*0.97,2)</f>
        <v>19.07</v>
      </c>
      <c r="G45" s="32">
        <f>ROUND(D45*0.97,2)</f>
        <v>22.88</v>
      </c>
      <c r="H45" s="32">
        <f>ROUND(D45/1.2*0.95,2)</f>
        <v>18.68</v>
      </c>
      <c r="I45" s="32">
        <f>ROUND(D45*0.95,2)</f>
        <v>22.41</v>
      </c>
      <c r="J45" s="32">
        <f>ROUND(D45/1.2*0.93,2)</f>
        <v>18.28</v>
      </c>
      <c r="K45" s="32">
        <f>ROUND(D45*0.93,2)</f>
        <v>21.94</v>
      </c>
      <c r="L45" s="18" t="s">
        <v>311</v>
      </c>
      <c r="M45" s="16"/>
    </row>
    <row r="46" spans="1:13" s="3" customFormat="1" ht="21" customHeight="1">
      <c r="A46" s="35" t="s">
        <v>152</v>
      </c>
      <c r="B46" s="43" t="s">
        <v>6</v>
      </c>
      <c r="C46" s="32">
        <v>15.84</v>
      </c>
      <c r="D46" s="32">
        <f>ROUND(C46*1.2,2)</f>
        <v>19.01</v>
      </c>
      <c r="E46" s="32">
        <f t="shared" si="1"/>
        <v>10.093448019539132</v>
      </c>
      <c r="F46" s="32">
        <f>ROUND(G46/1.2,2)</f>
        <v>15.37</v>
      </c>
      <c r="G46" s="32">
        <f>ROUND(D46*0.97,2)</f>
        <v>18.44</v>
      </c>
      <c r="H46" s="32">
        <f>ROUND(D46/1.2*0.95,2)</f>
        <v>15.05</v>
      </c>
      <c r="I46" s="32">
        <f>ROUND(D46*0.95,2)</f>
        <v>18.06</v>
      </c>
      <c r="J46" s="32">
        <f>ROUND(D46/1.2*0.93,2)</f>
        <v>14.73</v>
      </c>
      <c r="K46" s="32">
        <f>ROUND(D46*0.93,2)</f>
        <v>17.68</v>
      </c>
      <c r="L46" s="18" t="s">
        <v>311</v>
      </c>
      <c r="M46" s="16"/>
    </row>
    <row r="47" spans="1:13" s="3" customFormat="1" ht="21" customHeight="1">
      <c r="A47" s="35" t="s">
        <v>159</v>
      </c>
      <c r="B47" s="43" t="s">
        <v>6</v>
      </c>
      <c r="C47" s="32">
        <v>21.17</v>
      </c>
      <c r="D47" s="32">
        <f>ROUND(C47*1.2,2)</f>
        <v>25.4</v>
      </c>
      <c r="E47" s="32">
        <f t="shared" si="1"/>
        <v>13.486248274397367</v>
      </c>
      <c r="F47" s="32">
        <f>ROUND(G47/1.2,2)</f>
        <v>20.53</v>
      </c>
      <c r="G47" s="32">
        <f>ROUND(D47*0.97,2)</f>
        <v>24.64</v>
      </c>
      <c r="H47" s="32">
        <f>ROUND(D47/1.2*0.95,2)</f>
        <v>20.11</v>
      </c>
      <c r="I47" s="32">
        <f>ROUND(D47*0.95,2)</f>
        <v>24.13</v>
      </c>
      <c r="J47" s="32">
        <f>ROUND(D47/1.2*0.93,2)</f>
        <v>19.69</v>
      </c>
      <c r="K47" s="32">
        <f>ROUND(D47*0.93,2)</f>
        <v>23.62</v>
      </c>
      <c r="L47" s="18" t="s">
        <v>311</v>
      </c>
      <c r="M47" s="12"/>
    </row>
    <row r="48" spans="1:13" s="3" customFormat="1" ht="21" customHeight="1">
      <c r="A48" s="35" t="s">
        <v>158</v>
      </c>
      <c r="B48" s="43" t="s">
        <v>6</v>
      </c>
      <c r="C48" s="32">
        <v>17.08</v>
      </c>
      <c r="D48" s="32">
        <f>ROUND(C48*1.2,2)</f>
        <v>20.5</v>
      </c>
      <c r="E48" s="32">
        <f t="shared" si="1"/>
        <v>10.884570457682914</v>
      </c>
      <c r="F48" s="32">
        <f>ROUND(G48/1.2,2)</f>
        <v>16.58</v>
      </c>
      <c r="G48" s="32">
        <f>ROUND(D48*0.97,2)</f>
        <v>19.89</v>
      </c>
      <c r="H48" s="32">
        <f aca="true" t="shared" si="2" ref="H48:H63">ROUND(D48/1.2*0.95,2)</f>
        <v>16.23</v>
      </c>
      <c r="I48" s="32">
        <f>ROUND(D48*0.95,2)</f>
        <v>19.48</v>
      </c>
      <c r="J48" s="32">
        <f>ROUND(D48/1.2*0.93,2)</f>
        <v>15.89</v>
      </c>
      <c r="K48" s="32">
        <f>ROUND(D48*0.93,2)</f>
        <v>19.07</v>
      </c>
      <c r="L48" s="18" t="s">
        <v>311</v>
      </c>
      <c r="M48" s="16"/>
    </row>
    <row r="49" spans="1:13" s="3" customFormat="1" ht="21" customHeight="1">
      <c r="A49" s="101" t="s">
        <v>374</v>
      </c>
      <c r="B49" s="43" t="s">
        <v>6</v>
      </c>
      <c r="C49" s="32">
        <f>ROUND(C45*1.081,2)</f>
        <v>21.25</v>
      </c>
      <c r="D49" s="32" t="s">
        <v>267</v>
      </c>
      <c r="E49" s="32">
        <f>C49/1.8834</f>
        <v>11.282786450037166</v>
      </c>
      <c r="F49" s="32">
        <f>ROUND(C49*0.97,2)</f>
        <v>20.61</v>
      </c>
      <c r="G49" s="32" t="s">
        <v>267</v>
      </c>
      <c r="H49" s="32">
        <f>ROUND(C49*0.95,2)</f>
        <v>20.19</v>
      </c>
      <c r="I49" s="32" t="s">
        <v>267</v>
      </c>
      <c r="J49" s="32" t="s">
        <v>267</v>
      </c>
      <c r="K49" s="32" t="s">
        <v>267</v>
      </c>
      <c r="L49" s="18" t="s">
        <v>311</v>
      </c>
      <c r="M49" s="16"/>
    </row>
    <row r="50" spans="1:13" s="3" customFormat="1" ht="21" customHeight="1">
      <c r="A50" s="101" t="s">
        <v>375</v>
      </c>
      <c r="B50" s="43" t="s">
        <v>6</v>
      </c>
      <c r="C50" s="32">
        <f aca="true" t="shared" si="3" ref="C50:C63">ROUND(C46*1.081,2)</f>
        <v>17.12</v>
      </c>
      <c r="D50" s="32" t="s">
        <v>267</v>
      </c>
      <c r="E50" s="32">
        <f>C50/1.8834</f>
        <v>9.089943718806415</v>
      </c>
      <c r="F50" s="32">
        <f>ROUND(C50*0.97,2)</f>
        <v>16.61</v>
      </c>
      <c r="G50" s="32" t="s">
        <v>267</v>
      </c>
      <c r="H50" s="32">
        <f>ROUND(C50*0.95,2)</f>
        <v>16.26</v>
      </c>
      <c r="I50" s="32" t="s">
        <v>267</v>
      </c>
      <c r="J50" s="32" t="s">
        <v>267</v>
      </c>
      <c r="K50" s="32" t="s">
        <v>267</v>
      </c>
      <c r="L50" s="18" t="s">
        <v>311</v>
      </c>
      <c r="M50" s="16"/>
    </row>
    <row r="51" spans="1:13" s="3" customFormat="1" ht="21" customHeight="1">
      <c r="A51" s="101" t="s">
        <v>376</v>
      </c>
      <c r="B51" s="43" t="s">
        <v>6</v>
      </c>
      <c r="C51" s="32">
        <f t="shared" si="3"/>
        <v>22.88</v>
      </c>
      <c r="D51" s="32" t="s">
        <v>267</v>
      </c>
      <c r="E51" s="32">
        <f>C51/1.8834</f>
        <v>12.148242540087077</v>
      </c>
      <c r="F51" s="32">
        <f>ROUND(C51*0.97,2)</f>
        <v>22.19</v>
      </c>
      <c r="G51" s="32" t="s">
        <v>267</v>
      </c>
      <c r="H51" s="32">
        <f>ROUND(C51*0.95,2)</f>
        <v>21.74</v>
      </c>
      <c r="I51" s="32" t="s">
        <v>267</v>
      </c>
      <c r="J51" s="32" t="s">
        <v>267</v>
      </c>
      <c r="K51" s="32" t="s">
        <v>267</v>
      </c>
      <c r="L51" s="18" t="s">
        <v>311</v>
      </c>
      <c r="M51" s="12"/>
    </row>
    <row r="52" spans="1:13" s="3" customFormat="1" ht="21" customHeight="1">
      <c r="A52" s="101" t="s">
        <v>377</v>
      </c>
      <c r="B52" s="43" t="s">
        <v>6</v>
      </c>
      <c r="C52" s="32">
        <f t="shared" si="3"/>
        <v>18.46</v>
      </c>
      <c r="D52" s="32" t="s">
        <v>267</v>
      </c>
      <c r="E52" s="32">
        <f>C52/1.8834</f>
        <v>9.801422958479346</v>
      </c>
      <c r="F52" s="32">
        <f>ROUND(C52*0.97,2)</f>
        <v>17.91</v>
      </c>
      <c r="G52" s="32" t="s">
        <v>267</v>
      </c>
      <c r="H52" s="32">
        <f>ROUND(C52*0.95,2)</f>
        <v>17.54</v>
      </c>
      <c r="I52" s="32" t="s">
        <v>267</v>
      </c>
      <c r="J52" s="32" t="s">
        <v>267</v>
      </c>
      <c r="K52" s="32" t="s">
        <v>267</v>
      </c>
      <c r="L52" s="18" t="s">
        <v>311</v>
      </c>
      <c r="M52" s="16"/>
    </row>
    <row r="53" spans="1:13" s="3" customFormat="1" ht="21" customHeight="1" hidden="1">
      <c r="A53" s="49" t="s">
        <v>155</v>
      </c>
      <c r="B53" s="39" t="s">
        <v>6</v>
      </c>
      <c r="C53" s="32">
        <f t="shared" si="3"/>
        <v>22.97</v>
      </c>
      <c r="D53" s="32">
        <f aca="true" t="shared" si="4" ref="D53:D60">C53*1.2</f>
        <v>27.563999999999997</v>
      </c>
      <c r="E53" s="32">
        <f t="shared" si="1"/>
        <v>14.635234151003504</v>
      </c>
      <c r="F53" s="32">
        <f aca="true" t="shared" si="5" ref="F53:F63">ROUND(C53*0.97,2)</f>
        <v>22.28</v>
      </c>
      <c r="G53" s="32">
        <f aca="true" t="shared" si="6" ref="G53:G63">F53*1.2</f>
        <v>26.736</v>
      </c>
      <c r="H53" s="32">
        <f t="shared" si="2"/>
        <v>21.82</v>
      </c>
      <c r="I53" s="32">
        <f aca="true" t="shared" si="7" ref="I53:I63">H53*1.2</f>
        <v>26.184</v>
      </c>
      <c r="J53" s="32" t="s">
        <v>267</v>
      </c>
      <c r="K53" s="32" t="s">
        <v>267</v>
      </c>
      <c r="L53" s="18" t="s">
        <v>277</v>
      </c>
      <c r="M53" s="12"/>
    </row>
    <row r="54" spans="1:13" s="3" customFormat="1" ht="21" customHeight="1" hidden="1">
      <c r="A54" s="49" t="s">
        <v>154</v>
      </c>
      <c r="B54" s="39" t="s">
        <v>6</v>
      </c>
      <c r="C54" s="32">
        <f t="shared" si="3"/>
        <v>18.51</v>
      </c>
      <c r="D54" s="32">
        <f t="shared" si="4"/>
        <v>22.212</v>
      </c>
      <c r="E54" s="32">
        <f t="shared" si="1"/>
        <v>11.793564829563556</v>
      </c>
      <c r="F54" s="32">
        <f t="shared" si="5"/>
        <v>17.95</v>
      </c>
      <c r="G54" s="32">
        <f t="shared" si="6"/>
        <v>21.54</v>
      </c>
      <c r="H54" s="32">
        <f t="shared" si="2"/>
        <v>17.58</v>
      </c>
      <c r="I54" s="32">
        <f t="shared" si="7"/>
        <v>21.095999999999997</v>
      </c>
      <c r="J54" s="32" t="s">
        <v>267</v>
      </c>
      <c r="K54" s="32" t="s">
        <v>267</v>
      </c>
      <c r="L54" s="18" t="s">
        <v>277</v>
      </c>
      <c r="M54" s="12"/>
    </row>
    <row r="55" spans="1:13" s="3" customFormat="1" ht="21" customHeight="1" hidden="1">
      <c r="A55" s="49" t="s">
        <v>157</v>
      </c>
      <c r="B55" s="39" t="s">
        <v>6</v>
      </c>
      <c r="C55" s="32">
        <f t="shared" si="3"/>
        <v>24.73</v>
      </c>
      <c r="D55" s="32">
        <f t="shared" si="4"/>
        <v>29.676</v>
      </c>
      <c r="E55" s="32">
        <f t="shared" si="1"/>
        <v>15.75661038547308</v>
      </c>
      <c r="F55" s="32">
        <f t="shared" si="5"/>
        <v>23.99</v>
      </c>
      <c r="G55" s="32">
        <f t="shared" si="6"/>
        <v>28.787999999999997</v>
      </c>
      <c r="H55" s="32">
        <f t="shared" si="2"/>
        <v>23.49</v>
      </c>
      <c r="I55" s="32">
        <f t="shared" si="7"/>
        <v>28.188</v>
      </c>
      <c r="J55" s="32" t="s">
        <v>267</v>
      </c>
      <c r="K55" s="32" t="s">
        <v>267</v>
      </c>
      <c r="L55" s="18" t="s">
        <v>277</v>
      </c>
      <c r="M55" s="16"/>
    </row>
    <row r="56" spans="1:13" s="3" customFormat="1" ht="21" customHeight="1" hidden="1">
      <c r="A56" s="49" t="s">
        <v>156</v>
      </c>
      <c r="B56" s="39" t="s">
        <v>6</v>
      </c>
      <c r="C56" s="32">
        <f t="shared" si="3"/>
        <v>19.96</v>
      </c>
      <c r="D56" s="32">
        <f t="shared" si="4"/>
        <v>23.952</v>
      </c>
      <c r="E56" s="32">
        <f t="shared" si="1"/>
        <v>12.717425931825423</v>
      </c>
      <c r="F56" s="32">
        <f t="shared" si="5"/>
        <v>19.36</v>
      </c>
      <c r="G56" s="32">
        <f t="shared" si="6"/>
        <v>23.232</v>
      </c>
      <c r="H56" s="32">
        <f t="shared" si="2"/>
        <v>18.96</v>
      </c>
      <c r="I56" s="32">
        <f t="shared" si="7"/>
        <v>22.752</v>
      </c>
      <c r="J56" s="32" t="s">
        <v>267</v>
      </c>
      <c r="K56" s="32" t="s">
        <v>267</v>
      </c>
      <c r="L56" s="18" t="s">
        <v>277</v>
      </c>
      <c r="M56" s="12"/>
    </row>
    <row r="57" spans="1:13" s="3" customFormat="1" ht="21" customHeight="1" hidden="1">
      <c r="A57" s="49" t="s">
        <v>78</v>
      </c>
      <c r="B57" s="39" t="s">
        <v>6</v>
      </c>
      <c r="C57" s="32">
        <f t="shared" si="3"/>
        <v>24.83</v>
      </c>
      <c r="D57" s="32">
        <f t="shared" si="4"/>
        <v>29.795999999999996</v>
      </c>
      <c r="E57" s="32">
        <f t="shared" si="1"/>
        <v>15.820324944249759</v>
      </c>
      <c r="F57" s="32">
        <f t="shared" si="5"/>
        <v>24.09</v>
      </c>
      <c r="G57" s="32">
        <f t="shared" si="6"/>
        <v>28.907999999999998</v>
      </c>
      <c r="H57" s="32">
        <f t="shared" si="2"/>
        <v>23.59</v>
      </c>
      <c r="I57" s="32">
        <f t="shared" si="7"/>
        <v>28.308</v>
      </c>
      <c r="J57" s="32" t="s">
        <v>267</v>
      </c>
      <c r="K57" s="32" t="s">
        <v>267</v>
      </c>
      <c r="L57" s="18" t="s">
        <v>277</v>
      </c>
      <c r="M57" s="12"/>
    </row>
    <row r="58" spans="1:13" s="3" customFormat="1" ht="21" customHeight="1" hidden="1">
      <c r="A58" s="49" t="s">
        <v>165</v>
      </c>
      <c r="B58" s="39" t="s">
        <v>6</v>
      </c>
      <c r="C58" s="32">
        <f t="shared" si="3"/>
        <v>20.01</v>
      </c>
      <c r="D58" s="32">
        <f t="shared" si="4"/>
        <v>24.012</v>
      </c>
      <c r="E58" s="32">
        <f t="shared" si="1"/>
        <v>12.749283211213763</v>
      </c>
      <c r="F58" s="32">
        <f t="shared" si="5"/>
        <v>19.41</v>
      </c>
      <c r="G58" s="32">
        <f t="shared" si="6"/>
        <v>23.291999999999998</v>
      </c>
      <c r="H58" s="32">
        <f t="shared" si="2"/>
        <v>19.01</v>
      </c>
      <c r="I58" s="32">
        <f t="shared" si="7"/>
        <v>22.812</v>
      </c>
      <c r="J58" s="32" t="s">
        <v>267</v>
      </c>
      <c r="K58" s="32" t="s">
        <v>267</v>
      </c>
      <c r="L58" s="18" t="s">
        <v>277</v>
      </c>
      <c r="M58" s="16"/>
    </row>
    <row r="59" spans="1:13" s="3" customFormat="1" ht="21" customHeight="1" hidden="1">
      <c r="A59" s="49" t="s">
        <v>188</v>
      </c>
      <c r="B59" s="39" t="s">
        <v>6</v>
      </c>
      <c r="C59" s="32">
        <f t="shared" si="3"/>
        <v>26.73</v>
      </c>
      <c r="D59" s="32">
        <f t="shared" si="4"/>
        <v>32.076</v>
      </c>
      <c r="E59" s="32">
        <f t="shared" si="1"/>
        <v>17.03090156100669</v>
      </c>
      <c r="F59" s="32">
        <f t="shared" si="5"/>
        <v>25.93</v>
      </c>
      <c r="G59" s="32">
        <f t="shared" si="6"/>
        <v>31.116</v>
      </c>
      <c r="H59" s="32">
        <f t="shared" si="2"/>
        <v>25.39</v>
      </c>
      <c r="I59" s="32">
        <f t="shared" si="7"/>
        <v>30.468</v>
      </c>
      <c r="J59" s="32" t="s">
        <v>267</v>
      </c>
      <c r="K59" s="32" t="s">
        <v>267</v>
      </c>
      <c r="L59" s="18" t="s">
        <v>277</v>
      </c>
      <c r="M59" s="16"/>
    </row>
    <row r="60" spans="1:13" s="3" customFormat="1" ht="21" customHeight="1" hidden="1">
      <c r="A60" s="49" t="s">
        <v>248</v>
      </c>
      <c r="B60" s="39" t="s">
        <v>6</v>
      </c>
      <c r="C60" s="32">
        <f t="shared" si="3"/>
        <v>21.58</v>
      </c>
      <c r="D60" s="32">
        <f t="shared" si="4"/>
        <v>25.895999999999997</v>
      </c>
      <c r="E60" s="32">
        <f t="shared" si="1"/>
        <v>13.749601784007645</v>
      </c>
      <c r="F60" s="32">
        <f t="shared" si="5"/>
        <v>20.93</v>
      </c>
      <c r="G60" s="32">
        <f t="shared" si="6"/>
        <v>25.116</v>
      </c>
      <c r="H60" s="32">
        <f t="shared" si="2"/>
        <v>20.5</v>
      </c>
      <c r="I60" s="32">
        <f t="shared" si="7"/>
        <v>24.599999999999998</v>
      </c>
      <c r="J60" s="32" t="s">
        <v>267</v>
      </c>
      <c r="K60" s="32" t="s">
        <v>267</v>
      </c>
      <c r="L60" s="18" t="s">
        <v>277</v>
      </c>
      <c r="M60" s="12"/>
    </row>
    <row r="61" spans="1:13" s="3" customFormat="1" ht="21" customHeight="1" hidden="1">
      <c r="A61" s="49" t="s">
        <v>249</v>
      </c>
      <c r="B61" s="39" t="s">
        <v>6</v>
      </c>
      <c r="C61" s="32">
        <f t="shared" si="3"/>
        <v>26.84</v>
      </c>
      <c r="D61" s="32">
        <f t="shared" si="0"/>
        <v>32.208</v>
      </c>
      <c r="E61" s="32">
        <f t="shared" si="1"/>
        <v>17.100987575661037</v>
      </c>
      <c r="F61" s="32">
        <f t="shared" si="5"/>
        <v>26.03</v>
      </c>
      <c r="G61" s="32">
        <f t="shared" si="6"/>
        <v>31.236</v>
      </c>
      <c r="H61" s="32">
        <f t="shared" si="2"/>
        <v>25.5</v>
      </c>
      <c r="I61" s="32">
        <f t="shared" si="7"/>
        <v>30.599999999999998</v>
      </c>
      <c r="J61" s="32" t="s">
        <v>267</v>
      </c>
      <c r="K61" s="32" t="s">
        <v>267</v>
      </c>
      <c r="L61" s="18" t="s">
        <v>277</v>
      </c>
      <c r="M61" s="16"/>
    </row>
    <row r="62" spans="1:13" s="3" customFormat="1" ht="21" customHeight="1" hidden="1">
      <c r="A62" s="49" t="s">
        <v>163</v>
      </c>
      <c r="B62" s="39" t="s">
        <v>6</v>
      </c>
      <c r="C62" s="32">
        <f t="shared" si="3"/>
        <v>21.63</v>
      </c>
      <c r="D62" s="32">
        <f t="shared" si="0"/>
        <v>25.956</v>
      </c>
      <c r="E62" s="32">
        <f t="shared" si="1"/>
        <v>13.781459063395985</v>
      </c>
      <c r="F62" s="32">
        <f t="shared" si="5"/>
        <v>20.98</v>
      </c>
      <c r="G62" s="32">
        <f t="shared" si="6"/>
        <v>25.176</v>
      </c>
      <c r="H62" s="32">
        <f t="shared" si="2"/>
        <v>20.55</v>
      </c>
      <c r="I62" s="32">
        <f t="shared" si="7"/>
        <v>24.66</v>
      </c>
      <c r="J62" s="32" t="s">
        <v>267</v>
      </c>
      <c r="K62" s="32" t="s">
        <v>267</v>
      </c>
      <c r="L62" s="18" t="s">
        <v>277</v>
      </c>
      <c r="M62" s="16"/>
    </row>
    <row r="63" spans="1:13" s="3" customFormat="1" ht="21" customHeight="1" hidden="1">
      <c r="A63" s="49" t="s">
        <v>268</v>
      </c>
      <c r="B63" s="39" t="s">
        <v>6</v>
      </c>
      <c r="C63" s="32">
        <f t="shared" si="3"/>
        <v>28.9</v>
      </c>
      <c r="D63" s="32">
        <f t="shared" si="0"/>
        <v>34.68</v>
      </c>
      <c r="E63" s="32">
        <f t="shared" si="1"/>
        <v>18.413507486460656</v>
      </c>
      <c r="F63" s="32">
        <f t="shared" si="5"/>
        <v>28.03</v>
      </c>
      <c r="G63" s="32">
        <f t="shared" si="6"/>
        <v>33.636</v>
      </c>
      <c r="H63" s="32">
        <f t="shared" si="2"/>
        <v>27.46</v>
      </c>
      <c r="I63" s="32">
        <f t="shared" si="7"/>
        <v>32.952</v>
      </c>
      <c r="J63" s="32" t="s">
        <v>267</v>
      </c>
      <c r="K63" s="32" t="s">
        <v>267</v>
      </c>
      <c r="L63" s="18" t="s">
        <v>283</v>
      </c>
      <c r="M63" s="16"/>
    </row>
    <row r="64" spans="1:13" s="3" customFormat="1" ht="21" customHeight="1">
      <c r="A64" s="35" t="s">
        <v>81</v>
      </c>
      <c r="B64" s="39" t="s">
        <v>6</v>
      </c>
      <c r="C64" s="32">
        <v>291</v>
      </c>
      <c r="D64" s="32">
        <f t="shared" si="0"/>
        <v>349.2</v>
      </c>
      <c r="E64" s="32">
        <f t="shared" si="1"/>
        <v>185.40936604014016</v>
      </c>
      <c r="F64" s="32" t="s">
        <v>267</v>
      </c>
      <c r="G64" s="32" t="s">
        <v>267</v>
      </c>
      <c r="H64" s="32" t="s">
        <v>267</v>
      </c>
      <c r="I64" s="32" t="s">
        <v>267</v>
      </c>
      <c r="J64" s="32" t="s">
        <v>267</v>
      </c>
      <c r="K64" s="32" t="s">
        <v>267</v>
      </c>
      <c r="L64" s="18" t="s">
        <v>334</v>
      </c>
      <c r="M64" s="16"/>
    </row>
    <row r="65" spans="1:13" s="3" customFormat="1" ht="18.75" customHeight="1">
      <c r="A65" s="35" t="s">
        <v>344</v>
      </c>
      <c r="B65" s="39" t="s">
        <v>6</v>
      </c>
      <c r="C65" s="32">
        <v>334.1</v>
      </c>
      <c r="D65" s="32">
        <f>C65*1.2</f>
        <v>400.92</v>
      </c>
      <c r="E65" s="32">
        <f>D65/1.8834</f>
        <v>212.87034087288947</v>
      </c>
      <c r="F65" s="32" t="s">
        <v>267</v>
      </c>
      <c r="G65" s="32" t="s">
        <v>267</v>
      </c>
      <c r="H65" s="32" t="s">
        <v>267</v>
      </c>
      <c r="I65" s="32" t="s">
        <v>267</v>
      </c>
      <c r="J65" s="32" t="s">
        <v>267</v>
      </c>
      <c r="K65" s="32" t="s">
        <v>267</v>
      </c>
      <c r="L65" s="18" t="s">
        <v>342</v>
      </c>
      <c r="M65" s="16"/>
    </row>
    <row r="66" spans="1:13" s="3" customFormat="1" ht="21" customHeight="1">
      <c r="A66" s="35" t="s">
        <v>160</v>
      </c>
      <c r="B66" s="39" t="s">
        <v>6</v>
      </c>
      <c r="C66" s="32">
        <v>300</v>
      </c>
      <c r="D66" s="32">
        <f t="shared" si="0"/>
        <v>360</v>
      </c>
      <c r="E66" s="32">
        <f t="shared" si="1"/>
        <v>191.14367633004142</v>
      </c>
      <c r="F66" s="32" t="s">
        <v>267</v>
      </c>
      <c r="G66" s="32" t="s">
        <v>267</v>
      </c>
      <c r="H66" s="32" t="s">
        <v>267</v>
      </c>
      <c r="I66" s="32" t="s">
        <v>267</v>
      </c>
      <c r="J66" s="32" t="s">
        <v>267</v>
      </c>
      <c r="K66" s="32" t="s">
        <v>267</v>
      </c>
      <c r="L66" s="18" t="s">
        <v>334</v>
      </c>
      <c r="M66" s="16"/>
    </row>
    <row r="67" spans="1:13" s="3" customFormat="1" ht="21" customHeight="1" hidden="1">
      <c r="A67" s="73" t="s">
        <v>97</v>
      </c>
      <c r="B67" s="39" t="s">
        <v>6</v>
      </c>
      <c r="C67" s="32">
        <v>150</v>
      </c>
      <c r="D67" s="32">
        <f t="shared" si="0"/>
        <v>180</v>
      </c>
      <c r="E67" s="32">
        <f t="shared" si="1"/>
        <v>95.57183816502071</v>
      </c>
      <c r="F67" s="32" t="s">
        <v>267</v>
      </c>
      <c r="G67" s="32" t="s">
        <v>267</v>
      </c>
      <c r="H67" s="32" t="s">
        <v>267</v>
      </c>
      <c r="I67" s="32" t="s">
        <v>267</v>
      </c>
      <c r="J67" s="32" t="s">
        <v>267</v>
      </c>
      <c r="K67" s="32" t="s">
        <v>267</v>
      </c>
      <c r="L67" s="88" t="s">
        <v>272</v>
      </c>
      <c r="M67" s="16" t="s">
        <v>335</v>
      </c>
    </row>
    <row r="68" spans="1:13" s="3" customFormat="1" ht="21" customHeight="1">
      <c r="A68" s="37" t="s">
        <v>161</v>
      </c>
      <c r="B68" s="39" t="s">
        <v>6</v>
      </c>
      <c r="C68" s="32">
        <v>316</v>
      </c>
      <c r="D68" s="32">
        <f t="shared" si="0"/>
        <v>379.2</v>
      </c>
      <c r="E68" s="32">
        <f t="shared" si="1"/>
        <v>201.3380057343103</v>
      </c>
      <c r="F68" s="32" t="s">
        <v>267</v>
      </c>
      <c r="G68" s="32" t="s">
        <v>267</v>
      </c>
      <c r="H68" s="32" t="s">
        <v>267</v>
      </c>
      <c r="I68" s="32" t="s">
        <v>267</v>
      </c>
      <c r="J68" s="32" t="s">
        <v>267</v>
      </c>
      <c r="K68" s="32" t="s">
        <v>267</v>
      </c>
      <c r="L68" s="18" t="s">
        <v>334</v>
      </c>
      <c r="M68" s="16"/>
    </row>
    <row r="69" spans="1:13" s="3" customFormat="1" ht="21" customHeight="1">
      <c r="A69" s="37" t="s">
        <v>132</v>
      </c>
      <c r="B69" s="39" t="s">
        <v>6</v>
      </c>
      <c r="C69" s="32">
        <v>308</v>
      </c>
      <c r="D69" s="32">
        <f t="shared" si="0"/>
        <v>369.59999999999997</v>
      </c>
      <c r="E69" s="32">
        <f t="shared" si="1"/>
        <v>196.24084103217584</v>
      </c>
      <c r="F69" s="32" t="s">
        <v>267</v>
      </c>
      <c r="G69" s="32" t="s">
        <v>267</v>
      </c>
      <c r="H69" s="32" t="s">
        <v>267</v>
      </c>
      <c r="I69" s="32" t="s">
        <v>267</v>
      </c>
      <c r="J69" s="32" t="s">
        <v>267</v>
      </c>
      <c r="K69" s="32" t="s">
        <v>267</v>
      </c>
      <c r="L69" s="18" t="s">
        <v>334</v>
      </c>
      <c r="M69" s="11"/>
    </row>
    <row r="70" spans="1:13" s="3" customFormat="1" ht="18.75" customHeight="1">
      <c r="A70" s="35" t="s">
        <v>345</v>
      </c>
      <c r="B70" s="39" t="s">
        <v>6</v>
      </c>
      <c r="C70" s="32">
        <v>352.28</v>
      </c>
      <c r="D70" s="32">
        <f>C70*1.2</f>
        <v>422.73599999999993</v>
      </c>
      <c r="E70" s="32">
        <f>D70/1.8834</f>
        <v>224.45364765848993</v>
      </c>
      <c r="F70" s="32" t="s">
        <v>267</v>
      </c>
      <c r="G70" s="32" t="s">
        <v>267</v>
      </c>
      <c r="H70" s="32" t="s">
        <v>267</v>
      </c>
      <c r="I70" s="32" t="s">
        <v>267</v>
      </c>
      <c r="J70" s="32" t="s">
        <v>267</v>
      </c>
      <c r="K70" s="32" t="s">
        <v>267</v>
      </c>
      <c r="L70" s="18" t="s">
        <v>342</v>
      </c>
      <c r="M70" s="16"/>
    </row>
    <row r="71" spans="1:13" s="3" customFormat="1" ht="21" customHeight="1">
      <c r="A71" s="73" t="s">
        <v>162</v>
      </c>
      <c r="B71" s="39" t="s">
        <v>6</v>
      </c>
      <c r="C71" s="32">
        <v>216</v>
      </c>
      <c r="D71" s="32">
        <f t="shared" si="0"/>
        <v>259.2</v>
      </c>
      <c r="E71" s="32">
        <f t="shared" si="1"/>
        <v>137.62344695762982</v>
      </c>
      <c r="F71" s="32" t="s">
        <v>267</v>
      </c>
      <c r="G71" s="32" t="s">
        <v>267</v>
      </c>
      <c r="H71" s="32" t="s">
        <v>267</v>
      </c>
      <c r="I71" s="32" t="s">
        <v>267</v>
      </c>
      <c r="J71" s="32" t="s">
        <v>267</v>
      </c>
      <c r="K71" s="32" t="s">
        <v>267</v>
      </c>
      <c r="L71" s="88" t="s">
        <v>276</v>
      </c>
      <c r="M71" s="16" t="s">
        <v>335</v>
      </c>
    </row>
    <row r="72" spans="1:13" s="3" customFormat="1" ht="21" customHeight="1">
      <c r="A72" s="47" t="s">
        <v>187</v>
      </c>
      <c r="B72" s="39" t="s">
        <v>6</v>
      </c>
      <c r="C72" s="32">
        <v>120</v>
      </c>
      <c r="D72" s="32">
        <f t="shared" si="0"/>
        <v>144</v>
      </c>
      <c r="E72" s="32">
        <f t="shared" si="1"/>
        <v>76.45747053201657</v>
      </c>
      <c r="F72" s="32" t="s">
        <v>267</v>
      </c>
      <c r="G72" s="32" t="s">
        <v>267</v>
      </c>
      <c r="H72" s="32" t="s">
        <v>267</v>
      </c>
      <c r="I72" s="32" t="s">
        <v>267</v>
      </c>
      <c r="J72" s="32" t="s">
        <v>267</v>
      </c>
      <c r="K72" s="32" t="s">
        <v>267</v>
      </c>
      <c r="L72" s="18" t="s">
        <v>278</v>
      </c>
      <c r="M72" s="11"/>
    </row>
    <row r="73" spans="1:13" s="3" customFormat="1" ht="21" customHeight="1" hidden="1">
      <c r="A73" s="49" t="s">
        <v>48</v>
      </c>
      <c r="B73" s="39" t="s">
        <v>6</v>
      </c>
      <c r="C73" s="32" t="e">
        <f>#REF!/10000</f>
        <v>#REF!</v>
      </c>
      <c r="D73" s="32" t="e">
        <f t="shared" si="0"/>
        <v>#REF!</v>
      </c>
      <c r="E73" s="32" t="e">
        <f t="shared" si="1"/>
        <v>#REF!</v>
      </c>
      <c r="F73" s="32" t="s">
        <v>267</v>
      </c>
      <c r="G73" s="32" t="s">
        <v>267</v>
      </c>
      <c r="H73" s="32" t="s">
        <v>267</v>
      </c>
      <c r="I73" s="32" t="s">
        <v>267</v>
      </c>
      <c r="J73" s="32" t="s">
        <v>267</v>
      </c>
      <c r="K73" s="32" t="s">
        <v>267</v>
      </c>
      <c r="L73" s="18"/>
      <c r="M73" s="11"/>
    </row>
    <row r="74" spans="1:13" s="3" customFormat="1" ht="21" customHeight="1">
      <c r="A74" s="51" t="s">
        <v>247</v>
      </c>
      <c r="B74" s="39" t="s">
        <v>6</v>
      </c>
      <c r="C74" s="32">
        <v>176.6</v>
      </c>
      <c r="D74" s="32">
        <f t="shared" si="0"/>
        <v>211.92</v>
      </c>
      <c r="E74" s="32">
        <f t="shared" si="1"/>
        <v>112.5199107996177</v>
      </c>
      <c r="F74" s="32" t="s">
        <v>267</v>
      </c>
      <c r="G74" s="32" t="s">
        <v>267</v>
      </c>
      <c r="H74" s="32" t="s">
        <v>267</v>
      </c>
      <c r="I74" s="32" t="s">
        <v>267</v>
      </c>
      <c r="J74" s="32" t="s">
        <v>267</v>
      </c>
      <c r="K74" s="32" t="s">
        <v>267</v>
      </c>
      <c r="L74" s="18" t="s">
        <v>272</v>
      </c>
      <c r="M74" s="11"/>
    </row>
    <row r="75" spans="1:13" s="3" customFormat="1" ht="21" customHeight="1">
      <c r="A75" s="35" t="s">
        <v>312</v>
      </c>
      <c r="B75" s="43" t="s">
        <v>6</v>
      </c>
      <c r="C75" s="32">
        <v>49.58</v>
      </c>
      <c r="D75" s="32">
        <f aca="true" t="shared" si="8" ref="D75:D155">C75*1.2</f>
        <v>59.495999999999995</v>
      </c>
      <c r="E75" s="32">
        <f t="shared" si="1"/>
        <v>31.589678241478175</v>
      </c>
      <c r="F75" s="32" t="s">
        <v>267</v>
      </c>
      <c r="G75" s="32" t="s">
        <v>267</v>
      </c>
      <c r="H75" s="32" t="s">
        <v>267</v>
      </c>
      <c r="I75" s="32" t="s">
        <v>267</v>
      </c>
      <c r="J75" s="32" t="s">
        <v>267</v>
      </c>
      <c r="K75" s="32" t="s">
        <v>267</v>
      </c>
      <c r="L75" s="18" t="s">
        <v>381</v>
      </c>
      <c r="M75" s="11"/>
    </row>
    <row r="76" spans="1:13" s="3" customFormat="1" ht="21" customHeight="1">
      <c r="A76" s="35" t="s">
        <v>313</v>
      </c>
      <c r="B76" s="43" t="s">
        <v>6</v>
      </c>
      <c r="C76" s="32">
        <v>50.71</v>
      </c>
      <c r="D76" s="32">
        <f t="shared" si="8"/>
        <v>60.852</v>
      </c>
      <c r="E76" s="32">
        <f t="shared" si="1"/>
        <v>32.30965275565467</v>
      </c>
      <c r="F76" s="32" t="s">
        <v>267</v>
      </c>
      <c r="G76" s="32" t="s">
        <v>267</v>
      </c>
      <c r="H76" s="32" t="s">
        <v>267</v>
      </c>
      <c r="I76" s="32" t="s">
        <v>267</v>
      </c>
      <c r="J76" s="32" t="s">
        <v>267</v>
      </c>
      <c r="K76" s="32" t="s">
        <v>267</v>
      </c>
      <c r="L76" s="18" t="s">
        <v>381</v>
      </c>
      <c r="M76" s="17"/>
    </row>
    <row r="77" spans="1:13" s="3" customFormat="1" ht="21" customHeight="1">
      <c r="A77" s="35" t="s">
        <v>227</v>
      </c>
      <c r="B77" s="43" t="s">
        <v>6</v>
      </c>
      <c r="C77" s="32">
        <v>98.6</v>
      </c>
      <c r="D77" s="32">
        <f t="shared" si="8"/>
        <v>118.32</v>
      </c>
      <c r="E77" s="32">
        <f t="shared" si="1"/>
        <v>62.82255495380694</v>
      </c>
      <c r="F77" s="32" t="s">
        <v>267</v>
      </c>
      <c r="G77" s="32" t="s">
        <v>267</v>
      </c>
      <c r="H77" s="32" t="s">
        <v>267</v>
      </c>
      <c r="I77" s="32" t="s">
        <v>267</v>
      </c>
      <c r="J77" s="32" t="s">
        <v>267</v>
      </c>
      <c r="K77" s="32" t="s">
        <v>267</v>
      </c>
      <c r="L77" s="18" t="s">
        <v>381</v>
      </c>
      <c r="M77" s="17"/>
    </row>
    <row r="78" spans="1:13" s="3" customFormat="1" ht="21" customHeight="1">
      <c r="A78" s="35" t="s">
        <v>106</v>
      </c>
      <c r="B78" s="43" t="s">
        <v>6</v>
      </c>
      <c r="C78" s="32">
        <v>190.92</v>
      </c>
      <c r="D78" s="32">
        <f t="shared" si="8"/>
        <v>229.10399999999998</v>
      </c>
      <c r="E78" s="32">
        <f t="shared" si="1"/>
        <v>121.64383561643835</v>
      </c>
      <c r="F78" s="32" t="s">
        <v>267</v>
      </c>
      <c r="G78" s="32" t="s">
        <v>267</v>
      </c>
      <c r="H78" s="32" t="s">
        <v>267</v>
      </c>
      <c r="I78" s="32" t="s">
        <v>267</v>
      </c>
      <c r="J78" s="32" t="s">
        <v>267</v>
      </c>
      <c r="K78" s="32" t="s">
        <v>267</v>
      </c>
      <c r="L78" s="18" t="s">
        <v>381</v>
      </c>
      <c r="M78" s="17"/>
    </row>
    <row r="79" spans="1:13" s="2" customFormat="1" ht="21" customHeight="1">
      <c r="A79" s="35" t="s">
        <v>107</v>
      </c>
      <c r="B79" s="43" t="s">
        <v>6</v>
      </c>
      <c r="C79" s="32">
        <v>227.34</v>
      </c>
      <c r="D79" s="32">
        <f t="shared" si="8"/>
        <v>272.808</v>
      </c>
      <c r="E79" s="32">
        <f t="shared" si="1"/>
        <v>144.84867792290538</v>
      </c>
      <c r="F79" s="32" t="s">
        <v>267</v>
      </c>
      <c r="G79" s="32" t="s">
        <v>267</v>
      </c>
      <c r="H79" s="32" t="s">
        <v>267</v>
      </c>
      <c r="I79" s="32" t="s">
        <v>267</v>
      </c>
      <c r="J79" s="32" t="s">
        <v>267</v>
      </c>
      <c r="K79" s="32" t="s">
        <v>267</v>
      </c>
      <c r="L79" s="18" t="s">
        <v>381</v>
      </c>
      <c r="M79" s="17"/>
    </row>
    <row r="80" spans="1:13" s="2" customFormat="1" ht="21" customHeight="1" hidden="1">
      <c r="A80" s="49" t="s">
        <v>108</v>
      </c>
      <c r="B80" s="40" t="s">
        <v>6</v>
      </c>
      <c r="C80" s="32" t="e">
        <f>#REF!/10000</f>
        <v>#REF!</v>
      </c>
      <c r="D80" s="32" t="e">
        <f t="shared" si="8"/>
        <v>#REF!</v>
      </c>
      <c r="E80" s="32" t="e">
        <f t="shared" si="1"/>
        <v>#REF!</v>
      </c>
      <c r="F80" s="32" t="s">
        <v>267</v>
      </c>
      <c r="G80" s="32" t="s">
        <v>267</v>
      </c>
      <c r="H80" s="32" t="s">
        <v>267</v>
      </c>
      <c r="I80" s="32" t="s">
        <v>267</v>
      </c>
      <c r="J80" s="32" t="s">
        <v>267</v>
      </c>
      <c r="K80" s="32" t="s">
        <v>267</v>
      </c>
      <c r="L80" s="18" t="s">
        <v>311</v>
      </c>
      <c r="M80" s="17"/>
    </row>
    <row r="81" spans="1:13" s="3" customFormat="1" ht="21" customHeight="1" hidden="1">
      <c r="A81" s="53" t="s">
        <v>102</v>
      </c>
      <c r="B81" s="41" t="s">
        <v>6</v>
      </c>
      <c r="C81" s="32" t="e">
        <f>#REF!/10000</f>
        <v>#REF!</v>
      </c>
      <c r="D81" s="32" t="e">
        <f t="shared" si="8"/>
        <v>#REF!</v>
      </c>
      <c r="E81" s="32" t="e">
        <f t="shared" si="1"/>
        <v>#REF!</v>
      </c>
      <c r="F81" s="32" t="s">
        <v>267</v>
      </c>
      <c r="G81" s="32" t="s">
        <v>267</v>
      </c>
      <c r="H81" s="32" t="s">
        <v>267</v>
      </c>
      <c r="I81" s="32" t="s">
        <v>267</v>
      </c>
      <c r="J81" s="32" t="s">
        <v>267</v>
      </c>
      <c r="K81" s="32" t="s">
        <v>267</v>
      </c>
      <c r="L81" s="18" t="s">
        <v>311</v>
      </c>
      <c r="M81" s="11"/>
    </row>
    <row r="82" spans="1:13" s="3" customFormat="1" ht="21" customHeight="1" hidden="1">
      <c r="A82" s="54" t="s">
        <v>218</v>
      </c>
      <c r="B82" s="39" t="s">
        <v>6</v>
      </c>
      <c r="C82" s="32" t="e">
        <f>#REF!/10000</f>
        <v>#REF!</v>
      </c>
      <c r="D82" s="32" t="e">
        <f t="shared" si="8"/>
        <v>#REF!</v>
      </c>
      <c r="E82" s="32" t="e">
        <f t="shared" si="1"/>
        <v>#REF!</v>
      </c>
      <c r="F82" s="32" t="s">
        <v>267</v>
      </c>
      <c r="G82" s="32" t="s">
        <v>267</v>
      </c>
      <c r="H82" s="32" t="s">
        <v>267</v>
      </c>
      <c r="I82" s="32" t="s">
        <v>267</v>
      </c>
      <c r="J82" s="32" t="s">
        <v>267</v>
      </c>
      <c r="K82" s="32" t="s">
        <v>267</v>
      </c>
      <c r="L82" s="18" t="s">
        <v>311</v>
      </c>
      <c r="M82" s="11"/>
    </row>
    <row r="83" spans="1:13" s="3" customFormat="1" ht="21" customHeight="1" hidden="1">
      <c r="A83" s="55" t="s">
        <v>223</v>
      </c>
      <c r="B83" s="39" t="s">
        <v>6</v>
      </c>
      <c r="C83" s="32" t="e">
        <f>#REF!/10000</f>
        <v>#REF!</v>
      </c>
      <c r="D83" s="32" t="e">
        <f t="shared" si="8"/>
        <v>#REF!</v>
      </c>
      <c r="E83" s="32" t="e">
        <f t="shared" si="1"/>
        <v>#REF!</v>
      </c>
      <c r="F83" s="32" t="s">
        <v>267</v>
      </c>
      <c r="G83" s="32" t="s">
        <v>267</v>
      </c>
      <c r="H83" s="32" t="s">
        <v>267</v>
      </c>
      <c r="I83" s="32" t="s">
        <v>267</v>
      </c>
      <c r="J83" s="32" t="s">
        <v>267</v>
      </c>
      <c r="K83" s="32" t="s">
        <v>267</v>
      </c>
      <c r="L83" s="18" t="s">
        <v>311</v>
      </c>
      <c r="M83" s="11"/>
    </row>
    <row r="84" spans="1:13" s="3" customFormat="1" ht="21" customHeight="1" hidden="1">
      <c r="A84" s="56" t="s">
        <v>128</v>
      </c>
      <c r="B84" s="39" t="s">
        <v>6</v>
      </c>
      <c r="C84" s="32" t="e">
        <f>#REF!/10000</f>
        <v>#REF!</v>
      </c>
      <c r="D84" s="32" t="e">
        <f t="shared" si="8"/>
        <v>#REF!</v>
      </c>
      <c r="E84" s="32" t="e">
        <f t="shared" si="1"/>
        <v>#REF!</v>
      </c>
      <c r="F84" s="32" t="s">
        <v>267</v>
      </c>
      <c r="G84" s="32" t="s">
        <v>267</v>
      </c>
      <c r="H84" s="32" t="s">
        <v>267</v>
      </c>
      <c r="I84" s="32" t="s">
        <v>267</v>
      </c>
      <c r="J84" s="32" t="s">
        <v>267</v>
      </c>
      <c r="K84" s="32" t="s">
        <v>267</v>
      </c>
      <c r="L84" s="18" t="s">
        <v>311</v>
      </c>
      <c r="M84" s="11"/>
    </row>
    <row r="85" spans="1:13" s="3" customFormat="1" ht="21" customHeight="1">
      <c r="A85" s="37" t="s">
        <v>253</v>
      </c>
      <c r="B85" s="43" t="s">
        <v>6</v>
      </c>
      <c r="C85" s="32">
        <v>1.74</v>
      </c>
      <c r="D85" s="32">
        <f t="shared" si="8"/>
        <v>2.088</v>
      </c>
      <c r="E85" s="32">
        <f t="shared" si="1"/>
        <v>1.1086333227142402</v>
      </c>
      <c r="F85" s="32" t="s">
        <v>267</v>
      </c>
      <c r="G85" s="32" t="s">
        <v>267</v>
      </c>
      <c r="H85" s="32" t="s">
        <v>267</v>
      </c>
      <c r="I85" s="32" t="s">
        <v>267</v>
      </c>
      <c r="J85" s="32" t="s">
        <v>267</v>
      </c>
      <c r="K85" s="32" t="s">
        <v>267</v>
      </c>
      <c r="L85" s="18" t="s">
        <v>381</v>
      </c>
      <c r="M85" s="11"/>
    </row>
    <row r="86" spans="1:13" s="3" customFormat="1" ht="21" customHeight="1">
      <c r="A86" s="37" t="s">
        <v>254</v>
      </c>
      <c r="B86" s="43" t="s">
        <v>6</v>
      </c>
      <c r="C86" s="32">
        <v>2.98</v>
      </c>
      <c r="D86" s="32">
        <f t="shared" si="8"/>
        <v>3.576</v>
      </c>
      <c r="E86" s="32">
        <f t="shared" si="1"/>
        <v>1.8986938515450782</v>
      </c>
      <c r="F86" s="32" t="s">
        <v>267</v>
      </c>
      <c r="G86" s="32" t="s">
        <v>267</v>
      </c>
      <c r="H86" s="32" t="s">
        <v>267</v>
      </c>
      <c r="I86" s="32" t="s">
        <v>267</v>
      </c>
      <c r="J86" s="32" t="s">
        <v>267</v>
      </c>
      <c r="K86" s="32" t="s">
        <v>267</v>
      </c>
      <c r="L86" s="18" t="s">
        <v>381</v>
      </c>
      <c r="M86" s="11"/>
    </row>
    <row r="87" spans="1:13" s="3" customFormat="1" ht="21" customHeight="1">
      <c r="A87" s="37" t="s">
        <v>255</v>
      </c>
      <c r="B87" s="43" t="s">
        <v>6</v>
      </c>
      <c r="C87" s="32">
        <v>0.91</v>
      </c>
      <c r="D87" s="32">
        <f t="shared" si="8"/>
        <v>1.092</v>
      </c>
      <c r="E87" s="32">
        <f t="shared" si="1"/>
        <v>0.5798024848677924</v>
      </c>
      <c r="F87" s="32" t="s">
        <v>267</v>
      </c>
      <c r="G87" s="32" t="s">
        <v>267</v>
      </c>
      <c r="H87" s="32" t="s">
        <v>267</v>
      </c>
      <c r="I87" s="32" t="s">
        <v>267</v>
      </c>
      <c r="J87" s="32" t="s">
        <v>267</v>
      </c>
      <c r="K87" s="32" t="s">
        <v>267</v>
      </c>
      <c r="L87" s="18" t="s">
        <v>381</v>
      </c>
      <c r="M87" s="11"/>
    </row>
    <row r="88" spans="1:13" s="3" customFormat="1" ht="21" customHeight="1">
      <c r="A88" s="37" t="s">
        <v>256</v>
      </c>
      <c r="B88" s="43" t="s">
        <v>6</v>
      </c>
      <c r="C88" s="32">
        <v>1.25</v>
      </c>
      <c r="D88" s="32">
        <f t="shared" si="8"/>
        <v>1.5</v>
      </c>
      <c r="E88" s="32">
        <f t="shared" si="1"/>
        <v>0.796431984708506</v>
      </c>
      <c r="F88" s="32" t="s">
        <v>267</v>
      </c>
      <c r="G88" s="32" t="s">
        <v>267</v>
      </c>
      <c r="H88" s="32" t="s">
        <v>267</v>
      </c>
      <c r="I88" s="32" t="s">
        <v>267</v>
      </c>
      <c r="J88" s="32" t="s">
        <v>267</v>
      </c>
      <c r="K88" s="32" t="s">
        <v>267</v>
      </c>
      <c r="L88" s="18" t="s">
        <v>381</v>
      </c>
      <c r="M88" s="11"/>
    </row>
    <row r="89" spans="1:13" s="3" customFormat="1" ht="21" customHeight="1">
      <c r="A89" s="37" t="s">
        <v>269</v>
      </c>
      <c r="B89" s="43" t="s">
        <v>6</v>
      </c>
      <c r="C89" s="32">
        <v>2.25</v>
      </c>
      <c r="D89" s="32">
        <f t="shared" si="8"/>
        <v>2.6999999999999997</v>
      </c>
      <c r="E89" s="32">
        <f aca="true" t="shared" si="9" ref="E89:E157">D89/1.8834</f>
        <v>1.4335775724753106</v>
      </c>
      <c r="F89" s="32" t="s">
        <v>267</v>
      </c>
      <c r="G89" s="32" t="s">
        <v>267</v>
      </c>
      <c r="H89" s="32" t="s">
        <v>267</v>
      </c>
      <c r="I89" s="32" t="s">
        <v>267</v>
      </c>
      <c r="J89" s="32" t="s">
        <v>267</v>
      </c>
      <c r="K89" s="32" t="s">
        <v>267</v>
      </c>
      <c r="L89" s="18" t="s">
        <v>381</v>
      </c>
      <c r="M89" s="11"/>
    </row>
    <row r="90" spans="1:13" s="3" customFormat="1" ht="21" customHeight="1">
      <c r="A90" s="37" t="s">
        <v>306</v>
      </c>
      <c r="B90" s="43" t="s">
        <v>6</v>
      </c>
      <c r="C90" s="32">
        <v>13.79</v>
      </c>
      <c r="D90" s="32">
        <f t="shared" si="8"/>
        <v>16.548</v>
      </c>
      <c r="E90" s="32">
        <f t="shared" si="9"/>
        <v>8.786237655304236</v>
      </c>
      <c r="F90" s="32" t="s">
        <v>267</v>
      </c>
      <c r="G90" s="32" t="s">
        <v>267</v>
      </c>
      <c r="H90" s="32" t="s">
        <v>267</v>
      </c>
      <c r="I90" s="32" t="s">
        <v>267</v>
      </c>
      <c r="J90" s="32" t="s">
        <v>267</v>
      </c>
      <c r="K90" s="32" t="s">
        <v>267</v>
      </c>
      <c r="L90" s="18" t="s">
        <v>381</v>
      </c>
      <c r="M90" s="11"/>
    </row>
    <row r="91" spans="1:13" s="3" customFormat="1" ht="21" customHeight="1">
      <c r="A91" s="37" t="s">
        <v>270</v>
      </c>
      <c r="B91" s="43" t="s">
        <v>6</v>
      </c>
      <c r="C91" s="32">
        <v>32.07</v>
      </c>
      <c r="D91" s="32">
        <f t="shared" si="8"/>
        <v>38.484</v>
      </c>
      <c r="E91" s="32">
        <f t="shared" si="9"/>
        <v>20.433258999681428</v>
      </c>
      <c r="F91" s="32" t="s">
        <v>267</v>
      </c>
      <c r="G91" s="32" t="s">
        <v>267</v>
      </c>
      <c r="H91" s="32" t="s">
        <v>267</v>
      </c>
      <c r="I91" s="32" t="s">
        <v>267</v>
      </c>
      <c r="J91" s="32" t="s">
        <v>267</v>
      </c>
      <c r="K91" s="32" t="s">
        <v>267</v>
      </c>
      <c r="L91" s="18" t="s">
        <v>381</v>
      </c>
      <c r="M91" s="11"/>
    </row>
    <row r="92" spans="1:13" s="3" customFormat="1" ht="21" customHeight="1">
      <c r="A92" s="37" t="s">
        <v>257</v>
      </c>
      <c r="B92" s="43" t="s">
        <v>6</v>
      </c>
      <c r="C92" s="32">
        <v>7.57</v>
      </c>
      <c r="D92" s="32">
        <f t="shared" si="8"/>
        <v>9.084</v>
      </c>
      <c r="E92" s="32">
        <f t="shared" si="9"/>
        <v>4.823192099394712</v>
      </c>
      <c r="F92" s="32" t="s">
        <v>267</v>
      </c>
      <c r="G92" s="32" t="s">
        <v>267</v>
      </c>
      <c r="H92" s="32" t="s">
        <v>267</v>
      </c>
      <c r="I92" s="32" t="s">
        <v>267</v>
      </c>
      <c r="J92" s="32" t="s">
        <v>267</v>
      </c>
      <c r="K92" s="32" t="s">
        <v>267</v>
      </c>
      <c r="L92" s="18" t="s">
        <v>381</v>
      </c>
      <c r="M92" s="11"/>
    </row>
    <row r="93" spans="1:13" s="3" customFormat="1" ht="21" customHeight="1">
      <c r="A93" s="37" t="s">
        <v>258</v>
      </c>
      <c r="B93" s="43" t="s">
        <v>6</v>
      </c>
      <c r="C93" s="32">
        <v>5.08</v>
      </c>
      <c r="D93" s="32">
        <f t="shared" si="8"/>
        <v>6.096</v>
      </c>
      <c r="E93" s="32">
        <f t="shared" si="9"/>
        <v>3.236699585855368</v>
      </c>
      <c r="F93" s="32" t="s">
        <v>267</v>
      </c>
      <c r="G93" s="32" t="s">
        <v>267</v>
      </c>
      <c r="H93" s="32" t="s">
        <v>267</v>
      </c>
      <c r="I93" s="32" t="s">
        <v>267</v>
      </c>
      <c r="J93" s="32" t="s">
        <v>267</v>
      </c>
      <c r="K93" s="32" t="s">
        <v>267</v>
      </c>
      <c r="L93" s="18" t="s">
        <v>381</v>
      </c>
      <c r="M93" s="11"/>
    </row>
    <row r="94" spans="1:13" s="3" customFormat="1" ht="21" customHeight="1">
      <c r="A94" s="33" t="s">
        <v>10</v>
      </c>
      <c r="B94" s="43" t="s">
        <v>6</v>
      </c>
      <c r="C94" s="32">
        <v>186.97</v>
      </c>
      <c r="D94" s="32">
        <f t="shared" si="8"/>
        <v>224.364</v>
      </c>
      <c r="E94" s="32">
        <f t="shared" si="9"/>
        <v>119.12711054475949</v>
      </c>
      <c r="F94" s="32" t="s">
        <v>267</v>
      </c>
      <c r="G94" s="32" t="s">
        <v>267</v>
      </c>
      <c r="H94" s="32" t="s">
        <v>267</v>
      </c>
      <c r="I94" s="32" t="s">
        <v>267</v>
      </c>
      <c r="J94" s="32" t="s">
        <v>267</v>
      </c>
      <c r="K94" s="32" t="s">
        <v>267</v>
      </c>
      <c r="L94" s="18" t="s">
        <v>381</v>
      </c>
      <c r="M94" s="11"/>
    </row>
    <row r="95" spans="1:13" s="3" customFormat="1" ht="21" customHeight="1">
      <c r="A95" s="33" t="s">
        <v>11</v>
      </c>
      <c r="B95" s="43" t="s">
        <v>6</v>
      </c>
      <c r="C95" s="32">
        <v>170.7</v>
      </c>
      <c r="D95" s="32">
        <f t="shared" si="8"/>
        <v>204.83999999999997</v>
      </c>
      <c r="E95" s="32">
        <f t="shared" si="9"/>
        <v>108.76075183179356</v>
      </c>
      <c r="F95" s="32" t="s">
        <v>267</v>
      </c>
      <c r="G95" s="32" t="s">
        <v>267</v>
      </c>
      <c r="H95" s="32" t="s">
        <v>267</v>
      </c>
      <c r="I95" s="32" t="s">
        <v>267</v>
      </c>
      <c r="J95" s="32" t="s">
        <v>267</v>
      </c>
      <c r="K95" s="32" t="s">
        <v>267</v>
      </c>
      <c r="L95" s="18" t="s">
        <v>381</v>
      </c>
      <c r="M95" s="11"/>
    </row>
    <row r="96" spans="1:13" s="3" customFormat="1" ht="21" customHeight="1">
      <c r="A96" s="33" t="s">
        <v>12</v>
      </c>
      <c r="B96" s="43" t="s">
        <v>6</v>
      </c>
      <c r="C96" s="32">
        <v>150.68</v>
      </c>
      <c r="D96" s="32">
        <f t="shared" si="8"/>
        <v>180.816</v>
      </c>
      <c r="E96" s="32">
        <f t="shared" si="9"/>
        <v>96.00509716470214</v>
      </c>
      <c r="F96" s="32" t="s">
        <v>267</v>
      </c>
      <c r="G96" s="32" t="s">
        <v>267</v>
      </c>
      <c r="H96" s="32" t="s">
        <v>267</v>
      </c>
      <c r="I96" s="32" t="s">
        <v>267</v>
      </c>
      <c r="J96" s="32" t="s">
        <v>267</v>
      </c>
      <c r="K96" s="32" t="s">
        <v>267</v>
      </c>
      <c r="L96" s="18" t="s">
        <v>381</v>
      </c>
      <c r="M96" s="11"/>
    </row>
    <row r="97" spans="1:13" s="3" customFormat="1" ht="21" customHeight="1">
      <c r="A97" s="33" t="s">
        <v>33</v>
      </c>
      <c r="B97" s="43" t="s">
        <v>6</v>
      </c>
      <c r="C97" s="32">
        <v>133.85</v>
      </c>
      <c r="D97" s="32">
        <f t="shared" si="8"/>
        <v>160.61999999999998</v>
      </c>
      <c r="E97" s="32">
        <f t="shared" si="9"/>
        <v>85.2819369225868</v>
      </c>
      <c r="F97" s="32" t="s">
        <v>267</v>
      </c>
      <c r="G97" s="32" t="s">
        <v>267</v>
      </c>
      <c r="H97" s="32" t="s">
        <v>267</v>
      </c>
      <c r="I97" s="32" t="s">
        <v>267</v>
      </c>
      <c r="J97" s="32" t="s">
        <v>267</v>
      </c>
      <c r="K97" s="32" t="s">
        <v>267</v>
      </c>
      <c r="L97" s="18" t="s">
        <v>381</v>
      </c>
      <c r="M97" s="11"/>
    </row>
    <row r="98" spans="1:13" s="6" customFormat="1" ht="21" customHeight="1" hidden="1">
      <c r="A98" s="48" t="s">
        <v>69</v>
      </c>
      <c r="B98" s="43" t="s">
        <v>6</v>
      </c>
      <c r="C98" s="32" t="e">
        <f>#REF!/10000</f>
        <v>#REF!</v>
      </c>
      <c r="D98" s="32" t="e">
        <f t="shared" si="8"/>
        <v>#REF!</v>
      </c>
      <c r="E98" s="32" t="e">
        <f t="shared" si="9"/>
        <v>#REF!</v>
      </c>
      <c r="F98" s="32" t="s">
        <v>267</v>
      </c>
      <c r="G98" s="32" t="s">
        <v>267</v>
      </c>
      <c r="H98" s="32" t="s">
        <v>267</v>
      </c>
      <c r="I98" s="32" t="s">
        <v>267</v>
      </c>
      <c r="J98" s="32" t="s">
        <v>267</v>
      </c>
      <c r="K98" s="32" t="s">
        <v>267</v>
      </c>
      <c r="L98" s="18" t="s">
        <v>272</v>
      </c>
      <c r="M98" s="11"/>
    </row>
    <row r="99" spans="1:13" s="6" customFormat="1" ht="21" customHeight="1">
      <c r="A99" s="34" t="s">
        <v>367</v>
      </c>
      <c r="B99" s="43" t="s">
        <v>6</v>
      </c>
      <c r="C99" s="32">
        <v>317.59</v>
      </c>
      <c r="D99" s="32">
        <f t="shared" si="8"/>
        <v>381.10799999999995</v>
      </c>
      <c r="E99" s="32"/>
      <c r="F99" s="32" t="s">
        <v>267</v>
      </c>
      <c r="G99" s="32" t="s">
        <v>267</v>
      </c>
      <c r="H99" s="32" t="s">
        <v>267</v>
      </c>
      <c r="I99" s="32" t="s">
        <v>267</v>
      </c>
      <c r="J99" s="32" t="s">
        <v>267</v>
      </c>
      <c r="K99" s="32" t="s">
        <v>267</v>
      </c>
      <c r="L99" s="18" t="s">
        <v>382</v>
      </c>
      <c r="M99" s="11"/>
    </row>
    <row r="100" spans="1:13" s="6" customFormat="1" ht="21" customHeight="1">
      <c r="A100" s="34" t="s">
        <v>68</v>
      </c>
      <c r="B100" s="39" t="s">
        <v>6</v>
      </c>
      <c r="C100" s="32">
        <v>31.23</v>
      </c>
      <c r="D100" s="32">
        <f>C100</f>
        <v>31.23</v>
      </c>
      <c r="E100" s="32">
        <f t="shared" si="9"/>
        <v>16.581713921631092</v>
      </c>
      <c r="F100" s="32" t="s">
        <v>267</v>
      </c>
      <c r="G100" s="32" t="s">
        <v>267</v>
      </c>
      <c r="H100" s="32" t="s">
        <v>267</v>
      </c>
      <c r="I100" s="32" t="s">
        <v>267</v>
      </c>
      <c r="J100" s="32" t="s">
        <v>267</v>
      </c>
      <c r="K100" s="32" t="s">
        <v>267</v>
      </c>
      <c r="L100" s="18" t="s">
        <v>381</v>
      </c>
      <c r="M100" s="11"/>
    </row>
    <row r="101" spans="1:13" s="6" customFormat="1" ht="21" customHeight="1" hidden="1">
      <c r="A101" s="53" t="s">
        <v>166</v>
      </c>
      <c r="B101" s="39" t="s">
        <v>6</v>
      </c>
      <c r="C101" s="32" t="e">
        <f>#REF!/10000</f>
        <v>#REF!</v>
      </c>
      <c r="D101" s="32" t="e">
        <f t="shared" si="8"/>
        <v>#REF!</v>
      </c>
      <c r="E101" s="32" t="e">
        <f t="shared" si="9"/>
        <v>#REF!</v>
      </c>
      <c r="F101" s="32" t="s">
        <v>267</v>
      </c>
      <c r="G101" s="32" t="s">
        <v>267</v>
      </c>
      <c r="H101" s="32" t="s">
        <v>267</v>
      </c>
      <c r="I101" s="32" t="s">
        <v>267</v>
      </c>
      <c r="J101" s="32" t="s">
        <v>267</v>
      </c>
      <c r="K101" s="32" t="s">
        <v>267</v>
      </c>
      <c r="L101" s="18" t="s">
        <v>276</v>
      </c>
      <c r="M101" s="11"/>
    </row>
    <row r="102" spans="1:13" s="6" customFormat="1" ht="21" customHeight="1" hidden="1">
      <c r="A102" s="53" t="s">
        <v>167</v>
      </c>
      <c r="B102" s="39" t="s">
        <v>6</v>
      </c>
      <c r="C102" s="32" t="e">
        <f>#REF!/10000</f>
        <v>#REF!</v>
      </c>
      <c r="D102" s="32" t="e">
        <f t="shared" si="8"/>
        <v>#REF!</v>
      </c>
      <c r="E102" s="32" t="e">
        <f t="shared" si="9"/>
        <v>#REF!</v>
      </c>
      <c r="F102" s="32" t="s">
        <v>267</v>
      </c>
      <c r="G102" s="32" t="s">
        <v>267</v>
      </c>
      <c r="H102" s="32" t="s">
        <v>267</v>
      </c>
      <c r="I102" s="32" t="s">
        <v>267</v>
      </c>
      <c r="J102" s="32" t="s">
        <v>267</v>
      </c>
      <c r="K102" s="32" t="s">
        <v>267</v>
      </c>
      <c r="L102" s="18" t="s">
        <v>276</v>
      </c>
      <c r="M102" s="11"/>
    </row>
    <row r="103" spans="1:13" s="81" customFormat="1" ht="21" customHeight="1" hidden="1">
      <c r="A103" s="53" t="s">
        <v>172</v>
      </c>
      <c r="B103" s="79" t="s">
        <v>6</v>
      </c>
      <c r="C103" s="32">
        <v>138.66</v>
      </c>
      <c r="D103" s="32">
        <f t="shared" si="8"/>
        <v>166.392</v>
      </c>
      <c r="E103" s="32">
        <f t="shared" si="9"/>
        <v>88.34660719974514</v>
      </c>
      <c r="F103" s="80" t="s">
        <v>267</v>
      </c>
      <c r="G103" s="80" t="s">
        <v>267</v>
      </c>
      <c r="H103" s="80" t="s">
        <v>267</v>
      </c>
      <c r="I103" s="80" t="s">
        <v>267</v>
      </c>
      <c r="J103" s="32" t="s">
        <v>267</v>
      </c>
      <c r="K103" s="32" t="s">
        <v>267</v>
      </c>
      <c r="L103" s="89" t="s">
        <v>311</v>
      </c>
      <c r="M103" s="90"/>
    </row>
    <row r="104" spans="1:13" s="81" customFormat="1" ht="21" customHeight="1" hidden="1">
      <c r="A104" s="53" t="s">
        <v>173</v>
      </c>
      <c r="B104" s="79" t="s">
        <v>6</v>
      </c>
      <c r="C104" s="32">
        <v>295.42</v>
      </c>
      <c r="D104" s="32">
        <f t="shared" si="8"/>
        <v>354.504</v>
      </c>
      <c r="E104" s="32">
        <f t="shared" si="9"/>
        <v>188.22554953806946</v>
      </c>
      <c r="F104" s="80" t="s">
        <v>267</v>
      </c>
      <c r="G104" s="80" t="s">
        <v>267</v>
      </c>
      <c r="H104" s="80" t="s">
        <v>267</v>
      </c>
      <c r="I104" s="80" t="s">
        <v>267</v>
      </c>
      <c r="J104" s="32" t="s">
        <v>267</v>
      </c>
      <c r="K104" s="32" t="s">
        <v>267</v>
      </c>
      <c r="L104" s="89" t="s">
        <v>311</v>
      </c>
      <c r="M104" s="90"/>
    </row>
    <row r="105" spans="1:13" s="6" customFormat="1" ht="21" customHeight="1">
      <c r="A105" s="37" t="s">
        <v>384</v>
      </c>
      <c r="B105" s="43" t="s">
        <v>6</v>
      </c>
      <c r="C105" s="32">
        <v>414.76</v>
      </c>
      <c r="D105" s="32">
        <f>C105*1.2</f>
        <v>497.712</v>
      </c>
      <c r="E105" s="32">
        <f>D105/1.8834</f>
        <v>264.2625039821599</v>
      </c>
      <c r="F105" s="32" t="s">
        <v>267</v>
      </c>
      <c r="G105" s="32" t="s">
        <v>267</v>
      </c>
      <c r="H105" s="32" t="s">
        <v>267</v>
      </c>
      <c r="I105" s="32" t="s">
        <v>267</v>
      </c>
      <c r="J105" s="32" t="s">
        <v>267</v>
      </c>
      <c r="K105" s="32" t="s">
        <v>267</v>
      </c>
      <c r="L105" s="18" t="s">
        <v>381</v>
      </c>
      <c r="M105" s="11"/>
    </row>
    <row r="106" spans="1:13" s="6" customFormat="1" ht="21" customHeight="1">
      <c r="A106" s="37" t="s">
        <v>220</v>
      </c>
      <c r="B106" s="43" t="s">
        <v>6</v>
      </c>
      <c r="C106" s="32">
        <v>167.71</v>
      </c>
      <c r="D106" s="32">
        <f t="shared" si="8"/>
        <v>201.252</v>
      </c>
      <c r="E106" s="32">
        <f t="shared" si="9"/>
        <v>106.85568652437082</v>
      </c>
      <c r="F106" s="32" t="s">
        <v>267</v>
      </c>
      <c r="G106" s="32" t="s">
        <v>267</v>
      </c>
      <c r="H106" s="32" t="s">
        <v>267</v>
      </c>
      <c r="I106" s="32" t="s">
        <v>267</v>
      </c>
      <c r="J106" s="32" t="s">
        <v>267</v>
      </c>
      <c r="K106" s="32" t="s">
        <v>267</v>
      </c>
      <c r="L106" s="18" t="s">
        <v>381</v>
      </c>
      <c r="M106" s="11"/>
    </row>
    <row r="107" spans="1:13" s="6" customFormat="1" ht="21" customHeight="1">
      <c r="A107" s="37" t="s">
        <v>221</v>
      </c>
      <c r="B107" s="43" t="s">
        <v>6</v>
      </c>
      <c r="C107" s="32">
        <v>332.35</v>
      </c>
      <c r="D107" s="32">
        <f>C107*1.2</f>
        <v>398.82</v>
      </c>
      <c r="E107" s="32">
        <f t="shared" si="9"/>
        <v>211.75533609429755</v>
      </c>
      <c r="F107" s="32" t="s">
        <v>267</v>
      </c>
      <c r="G107" s="32" t="s">
        <v>267</v>
      </c>
      <c r="H107" s="32" t="s">
        <v>267</v>
      </c>
      <c r="I107" s="32" t="s">
        <v>267</v>
      </c>
      <c r="J107" s="32" t="s">
        <v>267</v>
      </c>
      <c r="K107" s="32" t="s">
        <v>267</v>
      </c>
      <c r="L107" s="18" t="s">
        <v>381</v>
      </c>
      <c r="M107" s="11"/>
    </row>
    <row r="108" spans="1:13" s="6" customFormat="1" ht="21" customHeight="1">
      <c r="A108" s="37" t="s">
        <v>265</v>
      </c>
      <c r="B108" s="43" t="s">
        <v>6</v>
      </c>
      <c r="C108" s="32">
        <v>451.29</v>
      </c>
      <c r="D108" s="32">
        <f t="shared" si="8"/>
        <v>541.548</v>
      </c>
      <c r="E108" s="32">
        <f t="shared" si="9"/>
        <v>287.5374323032813</v>
      </c>
      <c r="F108" s="32" t="s">
        <v>267</v>
      </c>
      <c r="G108" s="32" t="s">
        <v>267</v>
      </c>
      <c r="H108" s="32" t="s">
        <v>267</v>
      </c>
      <c r="I108" s="32" t="s">
        <v>267</v>
      </c>
      <c r="J108" s="32" t="s">
        <v>267</v>
      </c>
      <c r="K108" s="32" t="s">
        <v>267</v>
      </c>
      <c r="L108" s="18" t="s">
        <v>381</v>
      </c>
      <c r="M108" s="11"/>
    </row>
    <row r="109" spans="1:13" s="6" customFormat="1" ht="21" customHeight="1">
      <c r="A109" s="37" t="s">
        <v>332</v>
      </c>
      <c r="B109" s="43" t="s">
        <v>6</v>
      </c>
      <c r="C109" s="32">
        <v>231.91</v>
      </c>
      <c r="D109" s="32">
        <f>C109*1.2</f>
        <v>278.292</v>
      </c>
      <c r="E109" s="32">
        <f t="shared" si="9"/>
        <v>147.76043325899968</v>
      </c>
      <c r="F109" s="32" t="s">
        <v>267</v>
      </c>
      <c r="G109" s="32" t="s">
        <v>267</v>
      </c>
      <c r="H109" s="32" t="s">
        <v>267</v>
      </c>
      <c r="I109" s="32" t="s">
        <v>267</v>
      </c>
      <c r="J109" s="32" t="s">
        <v>267</v>
      </c>
      <c r="K109" s="32" t="s">
        <v>267</v>
      </c>
      <c r="L109" s="18" t="s">
        <v>381</v>
      </c>
      <c r="M109" s="11"/>
    </row>
    <row r="110" spans="1:13" s="6" customFormat="1" ht="21" customHeight="1">
      <c r="A110" s="37" t="s">
        <v>174</v>
      </c>
      <c r="B110" s="43" t="s">
        <v>6</v>
      </c>
      <c r="C110" s="32">
        <v>173.88</v>
      </c>
      <c r="D110" s="32">
        <f t="shared" si="8"/>
        <v>208.65599999999998</v>
      </c>
      <c r="E110" s="32">
        <f t="shared" si="9"/>
        <v>110.786874800892</v>
      </c>
      <c r="F110" s="32" t="s">
        <v>267</v>
      </c>
      <c r="G110" s="32" t="s">
        <v>267</v>
      </c>
      <c r="H110" s="32" t="s">
        <v>267</v>
      </c>
      <c r="I110" s="32" t="s">
        <v>267</v>
      </c>
      <c r="J110" s="32" t="s">
        <v>267</v>
      </c>
      <c r="K110" s="32" t="s">
        <v>267</v>
      </c>
      <c r="L110" s="18" t="s">
        <v>381</v>
      </c>
      <c r="M110" s="11"/>
    </row>
    <row r="111" spans="1:13" s="3" customFormat="1" ht="21" customHeight="1">
      <c r="A111" s="37" t="s">
        <v>175</v>
      </c>
      <c r="B111" s="43" t="s">
        <v>6</v>
      </c>
      <c r="C111" s="32">
        <v>367.43</v>
      </c>
      <c r="D111" s="32">
        <f t="shared" si="8"/>
        <v>440.916</v>
      </c>
      <c r="E111" s="32">
        <f t="shared" si="9"/>
        <v>234.10640331315705</v>
      </c>
      <c r="F111" s="32" t="s">
        <v>267</v>
      </c>
      <c r="G111" s="32" t="s">
        <v>267</v>
      </c>
      <c r="H111" s="32" t="s">
        <v>267</v>
      </c>
      <c r="I111" s="32" t="s">
        <v>267</v>
      </c>
      <c r="J111" s="32" t="s">
        <v>267</v>
      </c>
      <c r="K111" s="32" t="s">
        <v>267</v>
      </c>
      <c r="L111" s="18" t="s">
        <v>381</v>
      </c>
      <c r="M111" s="11"/>
    </row>
    <row r="112" spans="1:13" s="3" customFormat="1" ht="21" customHeight="1">
      <c r="A112" s="37" t="s">
        <v>230</v>
      </c>
      <c r="B112" s="43" t="s">
        <v>6</v>
      </c>
      <c r="C112" s="32">
        <v>337.71</v>
      </c>
      <c r="D112" s="32">
        <f>C112*1.2</f>
        <v>405.25199999999995</v>
      </c>
      <c r="E112" s="32">
        <f t="shared" si="9"/>
        <v>215.1704364447276</v>
      </c>
      <c r="F112" s="32" t="s">
        <v>267</v>
      </c>
      <c r="G112" s="32" t="s">
        <v>267</v>
      </c>
      <c r="H112" s="32" t="s">
        <v>267</v>
      </c>
      <c r="I112" s="32" t="s">
        <v>267</v>
      </c>
      <c r="J112" s="32" t="s">
        <v>267</v>
      </c>
      <c r="K112" s="32" t="s">
        <v>267</v>
      </c>
      <c r="L112" s="18" t="s">
        <v>381</v>
      </c>
      <c r="M112" s="11"/>
    </row>
    <row r="113" spans="1:13" s="3" customFormat="1" ht="21" customHeight="1">
      <c r="A113" s="37" t="s">
        <v>233</v>
      </c>
      <c r="B113" s="43" t="s">
        <v>6</v>
      </c>
      <c r="C113" s="32">
        <v>187.49</v>
      </c>
      <c r="D113" s="32">
        <f>C113*1.2</f>
        <v>224.988</v>
      </c>
      <c r="E113" s="32">
        <f t="shared" si="9"/>
        <v>119.45842625039822</v>
      </c>
      <c r="F113" s="32" t="s">
        <v>267</v>
      </c>
      <c r="G113" s="32" t="s">
        <v>267</v>
      </c>
      <c r="H113" s="32" t="s">
        <v>267</v>
      </c>
      <c r="I113" s="32" t="s">
        <v>267</v>
      </c>
      <c r="J113" s="32" t="s">
        <v>267</v>
      </c>
      <c r="K113" s="32" t="s">
        <v>267</v>
      </c>
      <c r="L113" s="18" t="s">
        <v>381</v>
      </c>
      <c r="M113" s="11"/>
    </row>
    <row r="114" spans="1:13" s="3" customFormat="1" ht="21" customHeight="1">
      <c r="A114" s="37" t="s">
        <v>252</v>
      </c>
      <c r="B114" s="43" t="s">
        <v>6</v>
      </c>
      <c r="C114" s="32">
        <v>263.43</v>
      </c>
      <c r="D114" s="32">
        <f t="shared" si="8"/>
        <v>316.116</v>
      </c>
      <c r="E114" s="32">
        <f t="shared" si="9"/>
        <v>167.84326218540937</v>
      </c>
      <c r="F114" s="32" t="s">
        <v>267</v>
      </c>
      <c r="G114" s="32" t="s">
        <v>267</v>
      </c>
      <c r="H114" s="32" t="s">
        <v>267</v>
      </c>
      <c r="I114" s="32" t="s">
        <v>267</v>
      </c>
      <c r="J114" s="32" t="s">
        <v>267</v>
      </c>
      <c r="K114" s="32" t="s">
        <v>267</v>
      </c>
      <c r="L114" s="18" t="s">
        <v>381</v>
      </c>
      <c r="M114" s="11"/>
    </row>
    <row r="115" spans="1:13" s="3" customFormat="1" ht="21" customHeight="1">
      <c r="A115" s="37" t="s">
        <v>71</v>
      </c>
      <c r="B115" s="43" t="s">
        <v>6</v>
      </c>
      <c r="C115" s="32">
        <v>184.67</v>
      </c>
      <c r="D115" s="32">
        <f t="shared" si="8"/>
        <v>221.60399999999998</v>
      </c>
      <c r="E115" s="32">
        <f t="shared" si="9"/>
        <v>117.66167569289583</v>
      </c>
      <c r="F115" s="32" t="s">
        <v>267</v>
      </c>
      <c r="G115" s="32" t="s">
        <v>267</v>
      </c>
      <c r="H115" s="32" t="s">
        <v>267</v>
      </c>
      <c r="I115" s="32" t="s">
        <v>267</v>
      </c>
      <c r="J115" s="32" t="s">
        <v>267</v>
      </c>
      <c r="K115" s="32" t="s">
        <v>267</v>
      </c>
      <c r="L115" s="18" t="s">
        <v>381</v>
      </c>
      <c r="M115" s="11"/>
    </row>
    <row r="116" spans="1:13" s="3" customFormat="1" ht="21" customHeight="1" hidden="1">
      <c r="A116" s="53" t="s">
        <v>72</v>
      </c>
      <c r="B116" s="39" t="s">
        <v>6</v>
      </c>
      <c r="C116" s="32" t="e">
        <f>#REF!/10000</f>
        <v>#REF!</v>
      </c>
      <c r="D116" s="32" t="e">
        <f t="shared" si="8"/>
        <v>#REF!</v>
      </c>
      <c r="E116" s="32" t="e">
        <f t="shared" si="9"/>
        <v>#REF!</v>
      </c>
      <c r="F116" s="32" t="s">
        <v>267</v>
      </c>
      <c r="G116" s="32" t="s">
        <v>267</v>
      </c>
      <c r="H116" s="32" t="s">
        <v>267</v>
      </c>
      <c r="I116" s="32" t="s">
        <v>267</v>
      </c>
      <c r="J116" s="32" t="s">
        <v>267</v>
      </c>
      <c r="K116" s="32" t="s">
        <v>267</v>
      </c>
      <c r="L116" s="18" t="s">
        <v>311</v>
      </c>
      <c r="M116" s="11"/>
    </row>
    <row r="117" spans="1:13" s="3" customFormat="1" ht="21" customHeight="1">
      <c r="A117" s="35" t="s">
        <v>333</v>
      </c>
      <c r="B117" s="43" t="s">
        <v>6</v>
      </c>
      <c r="C117" s="32">
        <v>1.58</v>
      </c>
      <c r="D117" s="32">
        <f t="shared" si="8"/>
        <v>1.896</v>
      </c>
      <c r="E117" s="32">
        <f t="shared" si="9"/>
        <v>1.0066900286715514</v>
      </c>
      <c r="F117" s="32" t="s">
        <v>267</v>
      </c>
      <c r="G117" s="32" t="s">
        <v>267</v>
      </c>
      <c r="H117" s="32" t="s">
        <v>267</v>
      </c>
      <c r="I117" s="32" t="s">
        <v>267</v>
      </c>
      <c r="J117" s="32" t="s">
        <v>267</v>
      </c>
      <c r="K117" s="32" t="s">
        <v>267</v>
      </c>
      <c r="L117" s="18" t="s">
        <v>381</v>
      </c>
      <c r="M117" s="11"/>
    </row>
    <row r="118" spans="1:13" s="3" customFormat="1" ht="21" customHeight="1">
      <c r="A118" s="51" t="s">
        <v>251</v>
      </c>
      <c r="B118" s="39" t="s">
        <v>6</v>
      </c>
      <c r="C118" s="32">
        <v>2.9</v>
      </c>
      <c r="D118" s="32">
        <f t="shared" si="8"/>
        <v>3.48</v>
      </c>
      <c r="E118" s="32">
        <f t="shared" si="9"/>
        <v>1.8477222045237336</v>
      </c>
      <c r="F118" s="32" t="s">
        <v>267</v>
      </c>
      <c r="G118" s="32" t="s">
        <v>267</v>
      </c>
      <c r="H118" s="32" t="s">
        <v>267</v>
      </c>
      <c r="I118" s="32" t="s">
        <v>267</v>
      </c>
      <c r="J118" s="32" t="s">
        <v>267</v>
      </c>
      <c r="K118" s="32" t="s">
        <v>267</v>
      </c>
      <c r="L118" s="18" t="s">
        <v>277</v>
      </c>
      <c r="M118" s="11"/>
    </row>
    <row r="119" spans="1:13" s="3" customFormat="1" ht="21" customHeight="1" hidden="1">
      <c r="A119" s="55" t="s">
        <v>129</v>
      </c>
      <c r="B119" s="39" t="s">
        <v>6</v>
      </c>
      <c r="C119" s="32" t="e">
        <f>#REF!/10000</f>
        <v>#REF!</v>
      </c>
      <c r="D119" s="32" t="e">
        <f t="shared" si="8"/>
        <v>#REF!</v>
      </c>
      <c r="E119" s="32" t="e">
        <f t="shared" si="9"/>
        <v>#REF!</v>
      </c>
      <c r="F119" s="32" t="s">
        <v>267</v>
      </c>
      <c r="G119" s="32" t="s">
        <v>267</v>
      </c>
      <c r="H119" s="32" t="s">
        <v>267</v>
      </c>
      <c r="I119" s="32" t="s">
        <v>267</v>
      </c>
      <c r="J119" s="32" t="s">
        <v>267</v>
      </c>
      <c r="K119" s="32" t="s">
        <v>267</v>
      </c>
      <c r="L119" s="18" t="s">
        <v>274</v>
      </c>
      <c r="M119" s="11"/>
    </row>
    <row r="120" spans="1:13" s="3" customFormat="1" ht="21" customHeight="1" hidden="1">
      <c r="A120" s="55" t="s">
        <v>64</v>
      </c>
      <c r="B120" s="39" t="s">
        <v>6</v>
      </c>
      <c r="C120" s="32" t="e">
        <f>#REF!/10000</f>
        <v>#REF!</v>
      </c>
      <c r="D120" s="32" t="e">
        <f t="shared" si="8"/>
        <v>#REF!</v>
      </c>
      <c r="E120" s="32" t="e">
        <f t="shared" si="9"/>
        <v>#REF!</v>
      </c>
      <c r="F120" s="32" t="s">
        <v>267</v>
      </c>
      <c r="G120" s="32" t="s">
        <v>267</v>
      </c>
      <c r="H120" s="32" t="s">
        <v>267</v>
      </c>
      <c r="I120" s="32" t="s">
        <v>267</v>
      </c>
      <c r="J120" s="32" t="s">
        <v>267</v>
      </c>
      <c r="K120" s="32" t="s">
        <v>267</v>
      </c>
      <c r="L120" s="18" t="s">
        <v>274</v>
      </c>
      <c r="M120" s="11"/>
    </row>
    <row r="121" spans="1:13" s="3" customFormat="1" ht="21" customHeight="1">
      <c r="A121" s="50" t="s">
        <v>243</v>
      </c>
      <c r="B121" s="39" t="s">
        <v>6</v>
      </c>
      <c r="C121" s="32">
        <v>36.5</v>
      </c>
      <c r="D121" s="32">
        <f t="shared" si="8"/>
        <v>43.8</v>
      </c>
      <c r="E121" s="32">
        <f t="shared" si="9"/>
        <v>23.25581395348837</v>
      </c>
      <c r="F121" s="32" t="s">
        <v>267</v>
      </c>
      <c r="G121" s="32" t="s">
        <v>267</v>
      </c>
      <c r="H121" s="32" t="s">
        <v>267</v>
      </c>
      <c r="I121" s="32" t="s">
        <v>267</v>
      </c>
      <c r="J121" s="32" t="s">
        <v>267</v>
      </c>
      <c r="K121" s="32" t="s">
        <v>267</v>
      </c>
      <c r="L121" s="18" t="s">
        <v>279</v>
      </c>
      <c r="M121" s="13"/>
    </row>
    <row r="122" spans="1:13" s="3" customFormat="1" ht="21" customHeight="1">
      <c r="A122" s="50" t="s">
        <v>244</v>
      </c>
      <c r="B122" s="39" t="s">
        <v>6</v>
      </c>
      <c r="C122" s="32">
        <v>36.5</v>
      </c>
      <c r="D122" s="32">
        <f t="shared" si="8"/>
        <v>43.8</v>
      </c>
      <c r="E122" s="32">
        <f t="shared" si="9"/>
        <v>23.25581395348837</v>
      </c>
      <c r="F122" s="32" t="s">
        <v>267</v>
      </c>
      <c r="G122" s="32" t="s">
        <v>267</v>
      </c>
      <c r="H122" s="32" t="s">
        <v>267</v>
      </c>
      <c r="I122" s="32" t="s">
        <v>267</v>
      </c>
      <c r="J122" s="32" t="s">
        <v>267</v>
      </c>
      <c r="K122" s="32" t="s">
        <v>267</v>
      </c>
      <c r="L122" s="18" t="s">
        <v>279</v>
      </c>
      <c r="M122" s="13"/>
    </row>
    <row r="123" spans="1:13" s="3" customFormat="1" ht="21" customHeight="1">
      <c r="A123" s="35" t="s">
        <v>49</v>
      </c>
      <c r="B123" s="39" t="s">
        <v>6</v>
      </c>
      <c r="C123" s="32">
        <v>1</v>
      </c>
      <c r="D123" s="32">
        <f t="shared" si="8"/>
        <v>1.2</v>
      </c>
      <c r="E123" s="32">
        <f t="shared" si="9"/>
        <v>0.6371455877668047</v>
      </c>
      <c r="F123" s="32" t="s">
        <v>267</v>
      </c>
      <c r="G123" s="32" t="s">
        <v>267</v>
      </c>
      <c r="H123" s="32" t="s">
        <v>267</v>
      </c>
      <c r="I123" s="32" t="s">
        <v>267</v>
      </c>
      <c r="J123" s="32" t="s">
        <v>267</v>
      </c>
      <c r="K123" s="32" t="s">
        <v>267</v>
      </c>
      <c r="L123" s="18" t="s">
        <v>381</v>
      </c>
      <c r="M123" s="13"/>
    </row>
    <row r="124" spans="1:13" s="3" customFormat="1" ht="21" customHeight="1">
      <c r="A124" s="51" t="s">
        <v>298</v>
      </c>
      <c r="B124" s="39" t="s">
        <v>6</v>
      </c>
      <c r="C124" s="32">
        <v>0.48</v>
      </c>
      <c r="D124" s="32">
        <f t="shared" si="8"/>
        <v>0.576</v>
      </c>
      <c r="E124" s="32">
        <f t="shared" si="9"/>
        <v>0.3058298821280662</v>
      </c>
      <c r="F124" s="32" t="s">
        <v>267</v>
      </c>
      <c r="G124" s="32" t="s">
        <v>267</v>
      </c>
      <c r="H124" s="32" t="s">
        <v>267</v>
      </c>
      <c r="I124" s="32" t="s">
        <v>267</v>
      </c>
      <c r="J124" s="32" t="s">
        <v>267</v>
      </c>
      <c r="K124" s="32" t="s">
        <v>267</v>
      </c>
      <c r="L124" s="18"/>
      <c r="M124" s="13"/>
    </row>
    <row r="125" spans="1:13" s="3" customFormat="1" ht="21" customHeight="1" hidden="1">
      <c r="A125" s="53" t="s">
        <v>229</v>
      </c>
      <c r="B125" s="39" t="s">
        <v>6</v>
      </c>
      <c r="C125" s="32" t="e">
        <f>#REF!/10000</f>
        <v>#REF!</v>
      </c>
      <c r="D125" s="32" t="e">
        <f t="shared" si="8"/>
        <v>#REF!</v>
      </c>
      <c r="E125" s="32" t="e">
        <f t="shared" si="9"/>
        <v>#REF!</v>
      </c>
      <c r="F125" s="32" t="s">
        <v>267</v>
      </c>
      <c r="G125" s="32" t="s">
        <v>267</v>
      </c>
      <c r="H125" s="32" t="s">
        <v>267</v>
      </c>
      <c r="I125" s="32" t="s">
        <v>267</v>
      </c>
      <c r="J125" s="32" t="s">
        <v>267</v>
      </c>
      <c r="K125" s="32" t="s">
        <v>267</v>
      </c>
      <c r="L125" s="18" t="s">
        <v>272</v>
      </c>
      <c r="M125" s="13"/>
    </row>
    <row r="126" spans="1:13" s="3" customFormat="1" ht="18" customHeight="1">
      <c r="A126" s="34" t="s">
        <v>380</v>
      </c>
      <c r="B126" s="39" t="s">
        <v>6</v>
      </c>
      <c r="C126" s="32">
        <v>14.55</v>
      </c>
      <c r="D126" s="32">
        <f>C126*1.2</f>
        <v>17.46</v>
      </c>
      <c r="E126" s="32">
        <f>D126/1.8834</f>
        <v>9.270468302007009</v>
      </c>
      <c r="F126" s="32" t="s">
        <v>267</v>
      </c>
      <c r="G126" s="32" t="s">
        <v>267</v>
      </c>
      <c r="H126" s="32" t="s">
        <v>267</v>
      </c>
      <c r="I126" s="32" t="s">
        <v>267</v>
      </c>
      <c r="J126" s="32" t="s">
        <v>267</v>
      </c>
      <c r="K126" s="32" t="s">
        <v>267</v>
      </c>
      <c r="L126" s="18" t="s">
        <v>381</v>
      </c>
      <c r="M126" s="13"/>
    </row>
    <row r="127" spans="1:13" s="3" customFormat="1" ht="18" customHeight="1">
      <c r="A127" s="34" t="s">
        <v>346</v>
      </c>
      <c r="B127" s="39" t="s">
        <v>6</v>
      </c>
      <c r="C127" s="32">
        <v>151.18</v>
      </c>
      <c r="D127" s="32">
        <f>C127*1.2</f>
        <v>181.416</v>
      </c>
      <c r="E127" s="32">
        <f>D127/1.8834</f>
        <v>96.32366995858554</v>
      </c>
      <c r="F127" s="32" t="s">
        <v>267</v>
      </c>
      <c r="G127" s="32" t="s">
        <v>267</v>
      </c>
      <c r="H127" s="32" t="s">
        <v>267</v>
      </c>
      <c r="I127" s="32" t="s">
        <v>267</v>
      </c>
      <c r="J127" s="32" t="s">
        <v>267</v>
      </c>
      <c r="K127" s="32" t="s">
        <v>267</v>
      </c>
      <c r="L127" s="18" t="s">
        <v>342</v>
      </c>
      <c r="M127" s="13"/>
    </row>
    <row r="128" spans="1:13" s="3" customFormat="1" ht="18" customHeight="1">
      <c r="A128" s="74" t="s">
        <v>5</v>
      </c>
      <c r="B128" s="39" t="s">
        <v>6</v>
      </c>
      <c r="C128" s="32">
        <v>55.4</v>
      </c>
      <c r="D128" s="32">
        <f t="shared" si="8"/>
        <v>66.47999999999999</v>
      </c>
      <c r="E128" s="32">
        <f t="shared" si="9"/>
        <v>35.297865562280975</v>
      </c>
      <c r="F128" s="32" t="s">
        <v>267</v>
      </c>
      <c r="G128" s="32" t="s">
        <v>267</v>
      </c>
      <c r="H128" s="32" t="s">
        <v>267</v>
      </c>
      <c r="I128" s="32" t="s">
        <v>267</v>
      </c>
      <c r="J128" s="32" t="s">
        <v>267</v>
      </c>
      <c r="K128" s="32" t="s">
        <v>267</v>
      </c>
      <c r="L128" s="18" t="s">
        <v>276</v>
      </c>
      <c r="M128" s="13"/>
    </row>
    <row r="129" spans="1:13" s="3" customFormat="1" ht="18" customHeight="1">
      <c r="A129" s="74" t="s">
        <v>109</v>
      </c>
      <c r="B129" s="39" t="s">
        <v>6</v>
      </c>
      <c r="C129" s="32">
        <v>112.77</v>
      </c>
      <c r="D129" s="32">
        <f t="shared" si="8"/>
        <v>135.32399999999998</v>
      </c>
      <c r="E129" s="32">
        <f t="shared" si="9"/>
        <v>71.85090793246256</v>
      </c>
      <c r="F129" s="32" t="s">
        <v>267</v>
      </c>
      <c r="G129" s="32" t="s">
        <v>267</v>
      </c>
      <c r="H129" s="32" t="s">
        <v>267</v>
      </c>
      <c r="I129" s="32" t="s">
        <v>267</v>
      </c>
      <c r="J129" s="32" t="s">
        <v>267</v>
      </c>
      <c r="K129" s="32" t="s">
        <v>267</v>
      </c>
      <c r="L129" s="18" t="s">
        <v>355</v>
      </c>
      <c r="M129" s="13"/>
    </row>
    <row r="130" spans="1:13" s="3" customFormat="1" ht="18" customHeight="1">
      <c r="A130" s="75" t="s">
        <v>17</v>
      </c>
      <c r="B130" s="39" t="s">
        <v>6</v>
      </c>
      <c r="C130" s="32">
        <v>122.63</v>
      </c>
      <c r="D130" s="32">
        <f t="shared" si="8"/>
        <v>147.15599999999998</v>
      </c>
      <c r="E130" s="32">
        <f t="shared" si="9"/>
        <v>78.13316342784326</v>
      </c>
      <c r="F130" s="32" t="s">
        <v>267</v>
      </c>
      <c r="G130" s="32" t="s">
        <v>267</v>
      </c>
      <c r="H130" s="32" t="s">
        <v>267</v>
      </c>
      <c r="I130" s="32" t="s">
        <v>267</v>
      </c>
      <c r="J130" s="32" t="s">
        <v>267</v>
      </c>
      <c r="K130" s="32" t="s">
        <v>267</v>
      </c>
      <c r="L130" s="18" t="s">
        <v>355</v>
      </c>
      <c r="M130" s="13"/>
    </row>
    <row r="131" spans="1:13" s="3" customFormat="1" ht="18" customHeight="1">
      <c r="A131" s="75" t="s">
        <v>76</v>
      </c>
      <c r="B131" s="39" t="s">
        <v>6</v>
      </c>
      <c r="C131" s="32">
        <v>37.57</v>
      </c>
      <c r="D131" s="32">
        <f t="shared" si="8"/>
        <v>45.083999999999996</v>
      </c>
      <c r="E131" s="32">
        <f t="shared" si="9"/>
        <v>23.937559732398853</v>
      </c>
      <c r="F131" s="32" t="s">
        <v>267</v>
      </c>
      <c r="G131" s="32" t="s">
        <v>267</v>
      </c>
      <c r="H131" s="32" t="s">
        <v>267</v>
      </c>
      <c r="I131" s="32" t="s">
        <v>267</v>
      </c>
      <c r="J131" s="32" t="s">
        <v>267</v>
      </c>
      <c r="K131" s="32" t="s">
        <v>267</v>
      </c>
      <c r="L131" s="18" t="s">
        <v>355</v>
      </c>
      <c r="M131" s="13"/>
    </row>
    <row r="132" spans="1:13" s="3" customFormat="1" ht="18" customHeight="1">
      <c r="A132" s="75" t="s">
        <v>77</v>
      </c>
      <c r="B132" s="39" t="s">
        <v>6</v>
      </c>
      <c r="C132" s="32">
        <v>65.55</v>
      </c>
      <c r="D132" s="32">
        <f t="shared" si="8"/>
        <v>78.66</v>
      </c>
      <c r="E132" s="32">
        <f t="shared" si="9"/>
        <v>41.76489327811405</v>
      </c>
      <c r="F132" s="32" t="s">
        <v>267</v>
      </c>
      <c r="G132" s="32" t="s">
        <v>267</v>
      </c>
      <c r="H132" s="32" t="s">
        <v>267</v>
      </c>
      <c r="I132" s="32" t="s">
        <v>267</v>
      </c>
      <c r="J132" s="32" t="s">
        <v>267</v>
      </c>
      <c r="K132" s="32" t="s">
        <v>267</v>
      </c>
      <c r="L132" s="18" t="s">
        <v>355</v>
      </c>
      <c r="M132" s="13"/>
    </row>
    <row r="133" spans="1:13" s="3" customFormat="1" ht="18" customHeight="1">
      <c r="A133" s="76" t="s">
        <v>83</v>
      </c>
      <c r="B133" s="39" t="s">
        <v>6</v>
      </c>
      <c r="C133" s="32">
        <v>58.72</v>
      </c>
      <c r="D133" s="32">
        <f t="shared" si="8"/>
        <v>70.464</v>
      </c>
      <c r="E133" s="32">
        <f t="shared" si="9"/>
        <v>37.41318891366677</v>
      </c>
      <c r="F133" s="32" t="s">
        <v>267</v>
      </c>
      <c r="G133" s="32" t="s">
        <v>267</v>
      </c>
      <c r="H133" s="32" t="s">
        <v>267</v>
      </c>
      <c r="I133" s="32" t="s">
        <v>267</v>
      </c>
      <c r="J133" s="32" t="s">
        <v>267</v>
      </c>
      <c r="K133" s="32" t="s">
        <v>267</v>
      </c>
      <c r="L133" s="18" t="s">
        <v>355</v>
      </c>
      <c r="M133" s="13"/>
    </row>
    <row r="134" spans="1:13" s="3" customFormat="1" ht="18" customHeight="1">
      <c r="A134" s="76" t="s">
        <v>110</v>
      </c>
      <c r="B134" s="39" t="s">
        <v>6</v>
      </c>
      <c r="C134" s="32">
        <v>97.25</v>
      </c>
      <c r="D134" s="32">
        <f t="shared" si="8"/>
        <v>116.69999999999999</v>
      </c>
      <c r="E134" s="32">
        <f t="shared" si="9"/>
        <v>61.96240841032176</v>
      </c>
      <c r="F134" s="32" t="s">
        <v>267</v>
      </c>
      <c r="G134" s="32" t="s">
        <v>267</v>
      </c>
      <c r="H134" s="32" t="s">
        <v>267</v>
      </c>
      <c r="I134" s="32" t="s">
        <v>267</v>
      </c>
      <c r="J134" s="32" t="s">
        <v>267</v>
      </c>
      <c r="K134" s="32" t="s">
        <v>267</v>
      </c>
      <c r="L134" s="18" t="s">
        <v>355</v>
      </c>
      <c r="M134" s="13"/>
    </row>
    <row r="135" spans="1:13" s="3" customFormat="1" ht="18" customHeight="1">
      <c r="A135" s="76" t="s">
        <v>111</v>
      </c>
      <c r="B135" s="39" t="s">
        <v>6</v>
      </c>
      <c r="C135" s="32">
        <v>149.72</v>
      </c>
      <c r="D135" s="32">
        <f t="shared" si="8"/>
        <v>179.664</v>
      </c>
      <c r="E135" s="32">
        <f t="shared" si="9"/>
        <v>95.393437400446</v>
      </c>
      <c r="F135" s="32" t="s">
        <v>267</v>
      </c>
      <c r="G135" s="32" t="s">
        <v>267</v>
      </c>
      <c r="H135" s="32" t="s">
        <v>267</v>
      </c>
      <c r="I135" s="32" t="s">
        <v>267</v>
      </c>
      <c r="J135" s="32" t="s">
        <v>267</v>
      </c>
      <c r="K135" s="32" t="s">
        <v>267</v>
      </c>
      <c r="L135" s="18" t="s">
        <v>355</v>
      </c>
      <c r="M135" s="13"/>
    </row>
    <row r="136" spans="1:13" s="3" customFormat="1" ht="18" customHeight="1">
      <c r="A136" s="76" t="s">
        <v>112</v>
      </c>
      <c r="B136" s="39" t="s">
        <v>6</v>
      </c>
      <c r="C136" s="32">
        <v>66</v>
      </c>
      <c r="D136" s="32">
        <f t="shared" si="8"/>
        <v>79.2</v>
      </c>
      <c r="E136" s="32">
        <f t="shared" si="9"/>
        <v>42.051608792609116</v>
      </c>
      <c r="F136" s="32" t="s">
        <v>267</v>
      </c>
      <c r="G136" s="32" t="s">
        <v>267</v>
      </c>
      <c r="H136" s="32" t="s">
        <v>267</v>
      </c>
      <c r="I136" s="32" t="s">
        <v>267</v>
      </c>
      <c r="J136" s="32" t="s">
        <v>267</v>
      </c>
      <c r="K136" s="32" t="s">
        <v>267</v>
      </c>
      <c r="L136" s="18" t="s">
        <v>276</v>
      </c>
      <c r="M136" s="13"/>
    </row>
    <row r="137" spans="1:13" s="3" customFormat="1" ht="18" customHeight="1">
      <c r="A137" s="76" t="s">
        <v>211</v>
      </c>
      <c r="B137" s="39" t="s">
        <v>6</v>
      </c>
      <c r="C137" s="32">
        <v>170.9</v>
      </c>
      <c r="D137" s="32">
        <f t="shared" si="8"/>
        <v>205.08</v>
      </c>
      <c r="E137" s="32">
        <f t="shared" si="9"/>
        <v>108.88818094934693</v>
      </c>
      <c r="F137" s="32" t="s">
        <v>267</v>
      </c>
      <c r="G137" s="32" t="s">
        <v>267</v>
      </c>
      <c r="H137" s="32" t="s">
        <v>267</v>
      </c>
      <c r="I137" s="32" t="s">
        <v>267</v>
      </c>
      <c r="J137" s="32" t="s">
        <v>267</v>
      </c>
      <c r="K137" s="32" t="s">
        <v>267</v>
      </c>
      <c r="L137" s="18" t="s">
        <v>276</v>
      </c>
      <c r="M137" s="13"/>
    </row>
    <row r="138" spans="1:13" s="3" customFormat="1" ht="21" customHeight="1">
      <c r="A138" s="34" t="s">
        <v>360</v>
      </c>
      <c r="B138" s="39" t="s">
        <v>6</v>
      </c>
      <c r="C138" s="32">
        <v>87.35</v>
      </c>
      <c r="D138" s="32">
        <f>C138*1.2</f>
        <v>104.82</v>
      </c>
      <c r="E138" s="32">
        <f>D138/1.8834</f>
        <v>55.65466709143039</v>
      </c>
      <c r="F138" s="32" t="s">
        <v>267</v>
      </c>
      <c r="G138" s="32" t="s">
        <v>267</v>
      </c>
      <c r="H138" s="32" t="s">
        <v>267</v>
      </c>
      <c r="I138" s="32" t="s">
        <v>267</v>
      </c>
      <c r="J138" s="32" t="s">
        <v>267</v>
      </c>
      <c r="K138" s="32" t="s">
        <v>267</v>
      </c>
      <c r="L138" s="18" t="s">
        <v>361</v>
      </c>
      <c r="M138" s="11"/>
    </row>
    <row r="139" spans="1:13" s="3" customFormat="1" ht="21" customHeight="1">
      <c r="A139" s="34" t="s">
        <v>35</v>
      </c>
      <c r="B139" s="39" t="s">
        <v>6</v>
      </c>
      <c r="C139" s="32">
        <v>30.16</v>
      </c>
      <c r="D139" s="32">
        <f t="shared" si="8"/>
        <v>36.192</v>
      </c>
      <c r="E139" s="32">
        <f t="shared" si="9"/>
        <v>19.21631092704683</v>
      </c>
      <c r="F139" s="32" t="s">
        <v>267</v>
      </c>
      <c r="G139" s="32" t="s">
        <v>267</v>
      </c>
      <c r="H139" s="32" t="s">
        <v>267</v>
      </c>
      <c r="I139" s="32" t="s">
        <v>267</v>
      </c>
      <c r="J139" s="32" t="s">
        <v>267</v>
      </c>
      <c r="K139" s="32" t="s">
        <v>267</v>
      </c>
      <c r="L139" s="18" t="s">
        <v>381</v>
      </c>
      <c r="M139" s="11"/>
    </row>
    <row r="140" spans="1:13" s="3" customFormat="1" ht="21" customHeight="1">
      <c r="A140" s="34" t="s">
        <v>15</v>
      </c>
      <c r="B140" s="39" t="s">
        <v>6</v>
      </c>
      <c r="C140" s="32">
        <v>21.97</v>
      </c>
      <c r="D140" s="32">
        <f t="shared" si="8"/>
        <v>26.363999999999997</v>
      </c>
      <c r="E140" s="32">
        <f t="shared" si="9"/>
        <v>13.9980885632367</v>
      </c>
      <c r="F140" s="32" t="s">
        <v>267</v>
      </c>
      <c r="G140" s="32" t="s">
        <v>267</v>
      </c>
      <c r="H140" s="32" t="s">
        <v>267</v>
      </c>
      <c r="I140" s="32" t="s">
        <v>267</v>
      </c>
      <c r="J140" s="32" t="s">
        <v>267</v>
      </c>
      <c r="K140" s="32" t="s">
        <v>267</v>
      </c>
      <c r="L140" s="18" t="s">
        <v>381</v>
      </c>
      <c r="M140" s="13"/>
    </row>
    <row r="141" spans="1:13" s="3" customFormat="1" ht="21" customHeight="1" hidden="1">
      <c r="A141" s="54" t="s">
        <v>280</v>
      </c>
      <c r="B141" s="39" t="s">
        <v>6</v>
      </c>
      <c r="C141" s="32" t="e">
        <f>#REF!/10000</f>
        <v>#REF!</v>
      </c>
      <c r="D141" s="32" t="e">
        <f t="shared" si="8"/>
        <v>#REF!</v>
      </c>
      <c r="E141" s="32" t="e">
        <f t="shared" si="9"/>
        <v>#REF!</v>
      </c>
      <c r="F141" s="32" t="s">
        <v>267</v>
      </c>
      <c r="G141" s="32" t="s">
        <v>267</v>
      </c>
      <c r="H141" s="32" t="s">
        <v>267</v>
      </c>
      <c r="I141" s="32" t="s">
        <v>267</v>
      </c>
      <c r="J141" s="32" t="s">
        <v>267</v>
      </c>
      <c r="K141" s="32" t="s">
        <v>267</v>
      </c>
      <c r="L141" s="18" t="s">
        <v>381</v>
      </c>
      <c r="M141" s="13"/>
    </row>
    <row r="142" spans="1:13" s="3" customFormat="1" ht="21" customHeight="1">
      <c r="A142" s="47" t="s">
        <v>120</v>
      </c>
      <c r="B142" s="39" t="s">
        <v>6</v>
      </c>
      <c r="C142" s="32">
        <v>66.5</v>
      </c>
      <c r="D142" s="32">
        <f t="shared" si="8"/>
        <v>79.8</v>
      </c>
      <c r="E142" s="32">
        <f t="shared" si="9"/>
        <v>42.370181586492514</v>
      </c>
      <c r="F142" s="32" t="s">
        <v>267</v>
      </c>
      <c r="G142" s="32" t="s">
        <v>267</v>
      </c>
      <c r="H142" s="32" t="s">
        <v>267</v>
      </c>
      <c r="I142" s="32" t="s">
        <v>267</v>
      </c>
      <c r="J142" s="32" t="s">
        <v>267</v>
      </c>
      <c r="K142" s="32" t="s">
        <v>267</v>
      </c>
      <c r="L142" s="18"/>
      <c r="M142" s="13"/>
    </row>
    <row r="143" spans="1:13" s="3" customFormat="1" ht="21" customHeight="1">
      <c r="A143" s="50" t="s">
        <v>29</v>
      </c>
      <c r="B143" s="39" t="s">
        <v>6</v>
      </c>
      <c r="C143" s="32">
        <v>18.39</v>
      </c>
      <c r="D143" s="32">
        <f t="shared" si="8"/>
        <v>22.068</v>
      </c>
      <c r="E143" s="32">
        <f t="shared" si="9"/>
        <v>11.717107359031539</v>
      </c>
      <c r="F143" s="32" t="s">
        <v>267</v>
      </c>
      <c r="G143" s="32" t="s">
        <v>267</v>
      </c>
      <c r="H143" s="32" t="s">
        <v>267</v>
      </c>
      <c r="I143" s="32" t="s">
        <v>267</v>
      </c>
      <c r="J143" s="32" t="s">
        <v>267</v>
      </c>
      <c r="K143" s="32" t="s">
        <v>267</v>
      </c>
      <c r="L143" s="18"/>
      <c r="M143" s="13"/>
    </row>
    <row r="144" spans="1:13" s="3" customFormat="1" ht="21" customHeight="1">
      <c r="A144" s="50" t="s">
        <v>30</v>
      </c>
      <c r="B144" s="39" t="s">
        <v>6</v>
      </c>
      <c r="C144" s="32">
        <v>21.3</v>
      </c>
      <c r="D144" s="32">
        <f t="shared" si="8"/>
        <v>25.56</v>
      </c>
      <c r="E144" s="32">
        <f t="shared" si="9"/>
        <v>13.57120101943294</v>
      </c>
      <c r="F144" s="32" t="s">
        <v>267</v>
      </c>
      <c r="G144" s="32" t="s">
        <v>267</v>
      </c>
      <c r="H144" s="32" t="s">
        <v>267</v>
      </c>
      <c r="I144" s="32" t="s">
        <v>267</v>
      </c>
      <c r="J144" s="32" t="s">
        <v>267</v>
      </c>
      <c r="K144" s="32" t="s">
        <v>267</v>
      </c>
      <c r="L144" s="18"/>
      <c r="M144" s="13"/>
    </row>
    <row r="145" spans="1:13" s="3" customFormat="1" ht="21" customHeight="1">
      <c r="A145" s="50" t="s">
        <v>31</v>
      </c>
      <c r="B145" s="39" t="s">
        <v>6</v>
      </c>
      <c r="C145" s="32">
        <v>19.77</v>
      </c>
      <c r="D145" s="32">
        <f t="shared" si="8"/>
        <v>23.724</v>
      </c>
      <c r="E145" s="32">
        <f t="shared" si="9"/>
        <v>12.59636827014973</v>
      </c>
      <c r="F145" s="32" t="s">
        <v>267</v>
      </c>
      <c r="G145" s="32" t="s">
        <v>267</v>
      </c>
      <c r="H145" s="32" t="s">
        <v>267</v>
      </c>
      <c r="I145" s="32" t="s">
        <v>267</v>
      </c>
      <c r="J145" s="32" t="s">
        <v>267</v>
      </c>
      <c r="K145" s="32" t="s">
        <v>267</v>
      </c>
      <c r="L145" s="18"/>
      <c r="M145" s="11"/>
    </row>
    <row r="146" spans="1:13" s="3" customFormat="1" ht="21" customHeight="1">
      <c r="A146" s="50" t="s">
        <v>32</v>
      </c>
      <c r="B146" s="39" t="s">
        <v>6</v>
      </c>
      <c r="C146" s="32">
        <v>22.83</v>
      </c>
      <c r="D146" s="32">
        <f t="shared" si="8"/>
        <v>27.395999999999997</v>
      </c>
      <c r="E146" s="32">
        <f t="shared" si="9"/>
        <v>14.54603376871615</v>
      </c>
      <c r="F146" s="32" t="s">
        <v>267</v>
      </c>
      <c r="G146" s="32" t="s">
        <v>267</v>
      </c>
      <c r="H146" s="32" t="s">
        <v>267</v>
      </c>
      <c r="I146" s="32" t="s">
        <v>267</v>
      </c>
      <c r="J146" s="32" t="s">
        <v>267</v>
      </c>
      <c r="K146" s="32" t="s">
        <v>267</v>
      </c>
      <c r="L146" s="18"/>
      <c r="M146" s="11"/>
    </row>
    <row r="147" spans="1:13" s="3" customFormat="1" ht="21" customHeight="1" hidden="1">
      <c r="A147" s="49" t="s">
        <v>84</v>
      </c>
      <c r="B147" s="39" t="s">
        <v>6</v>
      </c>
      <c r="C147" s="32" t="e">
        <f>#REF!/10000</f>
        <v>#REF!</v>
      </c>
      <c r="D147" s="32" t="e">
        <f t="shared" si="8"/>
        <v>#REF!</v>
      </c>
      <c r="E147" s="32" t="e">
        <f t="shared" si="9"/>
        <v>#REF!</v>
      </c>
      <c r="F147" s="32" t="s">
        <v>267</v>
      </c>
      <c r="G147" s="32" t="s">
        <v>267</v>
      </c>
      <c r="H147" s="32" t="s">
        <v>267</v>
      </c>
      <c r="I147" s="32" t="s">
        <v>267</v>
      </c>
      <c r="J147" s="32" t="s">
        <v>267</v>
      </c>
      <c r="K147" s="32" t="s">
        <v>267</v>
      </c>
      <c r="L147" s="18" t="s">
        <v>281</v>
      </c>
      <c r="M147" s="13"/>
    </row>
    <row r="148" spans="1:13" s="4" customFormat="1" ht="21" customHeight="1">
      <c r="A148" s="35" t="s">
        <v>67</v>
      </c>
      <c r="B148" s="39" t="s">
        <v>6</v>
      </c>
      <c r="C148" s="32">
        <v>4.1</v>
      </c>
      <c r="D148" s="32">
        <f t="shared" si="8"/>
        <v>4.919999999999999</v>
      </c>
      <c r="E148" s="32">
        <f t="shared" si="9"/>
        <v>2.612296909843899</v>
      </c>
      <c r="F148" s="32" t="s">
        <v>267</v>
      </c>
      <c r="G148" s="32" t="s">
        <v>267</v>
      </c>
      <c r="H148" s="32" t="s">
        <v>267</v>
      </c>
      <c r="I148" s="32" t="s">
        <v>267</v>
      </c>
      <c r="J148" s="32" t="s">
        <v>267</v>
      </c>
      <c r="K148" s="32" t="s">
        <v>267</v>
      </c>
      <c r="L148" s="18" t="s">
        <v>381</v>
      </c>
      <c r="M148" s="13"/>
    </row>
    <row r="149" spans="1:13" s="4" customFormat="1" ht="21" customHeight="1">
      <c r="A149" s="74" t="s">
        <v>20</v>
      </c>
      <c r="B149" s="39" t="s">
        <v>6</v>
      </c>
      <c r="C149" s="32">
        <v>12.1</v>
      </c>
      <c r="D149" s="32">
        <f t="shared" si="8"/>
        <v>14.52</v>
      </c>
      <c r="E149" s="32">
        <f t="shared" si="9"/>
        <v>7.709461611978337</v>
      </c>
      <c r="F149" s="32" t="s">
        <v>267</v>
      </c>
      <c r="G149" s="32" t="s">
        <v>267</v>
      </c>
      <c r="H149" s="32" t="s">
        <v>267</v>
      </c>
      <c r="I149" s="32" t="s">
        <v>267</v>
      </c>
      <c r="J149" s="32" t="s">
        <v>267</v>
      </c>
      <c r="K149" s="32" t="s">
        <v>267</v>
      </c>
      <c r="L149" s="18"/>
      <c r="M149" s="13"/>
    </row>
    <row r="150" spans="1:13" s="4" customFormat="1" ht="21" customHeight="1">
      <c r="A150" s="74" t="s">
        <v>21</v>
      </c>
      <c r="B150" s="39" t="s">
        <v>6</v>
      </c>
      <c r="C150" s="32">
        <v>9.26</v>
      </c>
      <c r="D150" s="32">
        <f t="shared" si="8"/>
        <v>11.112</v>
      </c>
      <c r="E150" s="32">
        <f t="shared" si="9"/>
        <v>5.899968142720612</v>
      </c>
      <c r="F150" s="32" t="s">
        <v>267</v>
      </c>
      <c r="G150" s="32" t="s">
        <v>267</v>
      </c>
      <c r="H150" s="32" t="s">
        <v>267</v>
      </c>
      <c r="I150" s="32" t="s">
        <v>267</v>
      </c>
      <c r="J150" s="32" t="s">
        <v>267</v>
      </c>
      <c r="K150" s="32" t="s">
        <v>267</v>
      </c>
      <c r="L150" s="18" t="s">
        <v>355</v>
      </c>
      <c r="M150" s="13"/>
    </row>
    <row r="151" spans="1:13" s="4" customFormat="1" ht="21" customHeight="1">
      <c r="A151" s="74" t="s">
        <v>37</v>
      </c>
      <c r="B151" s="39" t="s">
        <v>6</v>
      </c>
      <c r="C151" s="32">
        <v>7.5</v>
      </c>
      <c r="D151" s="32">
        <f t="shared" si="8"/>
        <v>9</v>
      </c>
      <c r="E151" s="32">
        <f t="shared" si="9"/>
        <v>4.778591908251036</v>
      </c>
      <c r="F151" s="32" t="s">
        <v>267</v>
      </c>
      <c r="G151" s="32" t="s">
        <v>267</v>
      </c>
      <c r="H151" s="32" t="s">
        <v>267</v>
      </c>
      <c r="I151" s="32" t="s">
        <v>267</v>
      </c>
      <c r="J151" s="32" t="s">
        <v>267</v>
      </c>
      <c r="K151" s="32" t="s">
        <v>267</v>
      </c>
      <c r="L151" s="18"/>
      <c r="M151" s="13"/>
    </row>
    <row r="152" spans="1:13" s="4" customFormat="1" ht="21" customHeight="1" hidden="1">
      <c r="A152" s="54" t="s">
        <v>199</v>
      </c>
      <c r="B152" s="39" t="s">
        <v>6</v>
      </c>
      <c r="C152" s="32" t="e">
        <f>#REF!/10000</f>
        <v>#REF!</v>
      </c>
      <c r="D152" s="32" t="e">
        <f t="shared" si="8"/>
        <v>#REF!</v>
      </c>
      <c r="E152" s="32" t="e">
        <f t="shared" si="9"/>
        <v>#REF!</v>
      </c>
      <c r="F152" s="32" t="s">
        <v>267</v>
      </c>
      <c r="G152" s="32" t="s">
        <v>267</v>
      </c>
      <c r="H152" s="32" t="s">
        <v>267</v>
      </c>
      <c r="I152" s="32" t="s">
        <v>267</v>
      </c>
      <c r="J152" s="32" t="s">
        <v>267</v>
      </c>
      <c r="K152" s="32" t="s">
        <v>267</v>
      </c>
      <c r="L152" s="18" t="s">
        <v>274</v>
      </c>
      <c r="M152" s="13"/>
    </row>
    <row r="153" spans="1:13" s="4" customFormat="1" ht="21" customHeight="1" hidden="1">
      <c r="A153" s="54" t="s">
        <v>200</v>
      </c>
      <c r="B153" s="39" t="s">
        <v>6</v>
      </c>
      <c r="C153" s="32" t="e">
        <f>#REF!/10000</f>
        <v>#REF!</v>
      </c>
      <c r="D153" s="32" t="e">
        <f t="shared" si="8"/>
        <v>#REF!</v>
      </c>
      <c r="E153" s="32" t="e">
        <f t="shared" si="9"/>
        <v>#REF!</v>
      </c>
      <c r="F153" s="32" t="s">
        <v>267</v>
      </c>
      <c r="G153" s="32" t="s">
        <v>267</v>
      </c>
      <c r="H153" s="32" t="s">
        <v>267</v>
      </c>
      <c r="I153" s="32" t="s">
        <v>267</v>
      </c>
      <c r="J153" s="32" t="s">
        <v>267</v>
      </c>
      <c r="K153" s="32" t="s">
        <v>267</v>
      </c>
      <c r="L153" s="18" t="s">
        <v>274</v>
      </c>
      <c r="M153" s="91"/>
    </row>
    <row r="154" spans="1:13" s="4" customFormat="1" ht="21" customHeight="1" hidden="1">
      <c r="A154" s="54" t="s">
        <v>232</v>
      </c>
      <c r="B154" s="39" t="s">
        <v>6</v>
      </c>
      <c r="C154" s="32" t="e">
        <f>#REF!/10000</f>
        <v>#REF!</v>
      </c>
      <c r="D154" s="32" t="e">
        <f t="shared" si="8"/>
        <v>#REF!</v>
      </c>
      <c r="E154" s="32" t="e">
        <f t="shared" si="9"/>
        <v>#REF!</v>
      </c>
      <c r="F154" s="32" t="s">
        <v>267</v>
      </c>
      <c r="G154" s="32" t="s">
        <v>267</v>
      </c>
      <c r="H154" s="32" t="s">
        <v>267</v>
      </c>
      <c r="I154" s="32" t="s">
        <v>267</v>
      </c>
      <c r="J154" s="32" t="s">
        <v>267</v>
      </c>
      <c r="K154" s="32" t="s">
        <v>267</v>
      </c>
      <c r="L154" s="18" t="s">
        <v>273</v>
      </c>
      <c r="M154" s="11"/>
    </row>
    <row r="155" spans="1:13" s="4" customFormat="1" ht="21" customHeight="1">
      <c r="A155" s="51" t="s">
        <v>50</v>
      </c>
      <c r="B155" s="39" t="s">
        <v>6</v>
      </c>
      <c r="C155" s="32">
        <v>0.05</v>
      </c>
      <c r="D155" s="32">
        <f t="shared" si="8"/>
        <v>0.06</v>
      </c>
      <c r="E155" s="32">
        <f t="shared" si="9"/>
        <v>0.03185727938834024</v>
      </c>
      <c r="F155" s="32" t="s">
        <v>267</v>
      </c>
      <c r="G155" s="32" t="s">
        <v>267</v>
      </c>
      <c r="H155" s="32" t="s">
        <v>267</v>
      </c>
      <c r="I155" s="32" t="s">
        <v>267</v>
      </c>
      <c r="J155" s="32" t="s">
        <v>267</v>
      </c>
      <c r="K155" s="32" t="s">
        <v>267</v>
      </c>
      <c r="L155" s="18" t="s">
        <v>276</v>
      </c>
      <c r="M155" s="11"/>
    </row>
    <row r="156" spans="1:13" s="4" customFormat="1" ht="21" customHeight="1">
      <c r="A156" s="35" t="s">
        <v>176</v>
      </c>
      <c r="B156" s="43" t="s">
        <v>24</v>
      </c>
      <c r="C156" s="32">
        <v>31.78</v>
      </c>
      <c r="D156" s="32">
        <f>C156</f>
        <v>31.78</v>
      </c>
      <c r="E156" s="32">
        <f t="shared" si="9"/>
        <v>16.873738982690877</v>
      </c>
      <c r="F156" s="32" t="s">
        <v>267</v>
      </c>
      <c r="G156" s="32" t="s">
        <v>267</v>
      </c>
      <c r="H156" s="32" t="s">
        <v>267</v>
      </c>
      <c r="I156" s="32" t="s">
        <v>267</v>
      </c>
      <c r="J156" s="32" t="s">
        <v>267</v>
      </c>
      <c r="K156" s="32" t="s">
        <v>267</v>
      </c>
      <c r="L156" s="18" t="s">
        <v>381</v>
      </c>
      <c r="M156" s="11"/>
    </row>
    <row r="157" spans="1:13" s="4" customFormat="1" ht="21" customHeight="1">
      <c r="A157" s="35" t="s">
        <v>177</v>
      </c>
      <c r="B157" s="43" t="s">
        <v>24</v>
      </c>
      <c r="C157" s="32">
        <v>28.67</v>
      </c>
      <c r="D157" s="32">
        <f aca="true" t="shared" si="10" ref="D157:D165">C157</f>
        <v>28.67</v>
      </c>
      <c r="E157" s="32">
        <f t="shared" si="9"/>
        <v>15.222470001061911</v>
      </c>
      <c r="F157" s="32" t="s">
        <v>267</v>
      </c>
      <c r="G157" s="32" t="s">
        <v>267</v>
      </c>
      <c r="H157" s="32" t="s">
        <v>267</v>
      </c>
      <c r="I157" s="32" t="s">
        <v>267</v>
      </c>
      <c r="J157" s="32" t="s">
        <v>267</v>
      </c>
      <c r="K157" s="32" t="s">
        <v>267</v>
      </c>
      <c r="L157" s="18" t="s">
        <v>381</v>
      </c>
      <c r="M157" s="11"/>
    </row>
    <row r="158" spans="1:13" s="4" customFormat="1" ht="21" customHeight="1">
      <c r="A158" s="35" t="s">
        <v>178</v>
      </c>
      <c r="B158" s="43" t="s">
        <v>24</v>
      </c>
      <c r="C158" s="32">
        <v>29.33</v>
      </c>
      <c r="D158" s="32">
        <f t="shared" si="10"/>
        <v>29.33</v>
      </c>
      <c r="E158" s="32">
        <f aca="true" t="shared" si="11" ref="E158:E224">D158/1.8834</f>
        <v>15.572900074333651</v>
      </c>
      <c r="F158" s="32" t="s">
        <v>267</v>
      </c>
      <c r="G158" s="32" t="s">
        <v>267</v>
      </c>
      <c r="H158" s="32" t="s">
        <v>267</v>
      </c>
      <c r="I158" s="32" t="s">
        <v>267</v>
      </c>
      <c r="J158" s="32" t="s">
        <v>267</v>
      </c>
      <c r="K158" s="32" t="s">
        <v>267</v>
      </c>
      <c r="L158" s="18" t="s">
        <v>381</v>
      </c>
      <c r="M158" s="11"/>
    </row>
    <row r="159" spans="1:13" s="4" customFormat="1" ht="21" customHeight="1">
      <c r="A159" s="35" t="s">
        <v>179</v>
      </c>
      <c r="B159" s="43" t="s">
        <v>24</v>
      </c>
      <c r="C159" s="32">
        <v>29.42</v>
      </c>
      <c r="D159" s="32">
        <f t="shared" si="10"/>
        <v>29.42</v>
      </c>
      <c r="E159" s="32">
        <f t="shared" si="11"/>
        <v>15.620685993416163</v>
      </c>
      <c r="F159" s="32" t="s">
        <v>267</v>
      </c>
      <c r="G159" s="32" t="s">
        <v>267</v>
      </c>
      <c r="H159" s="32" t="s">
        <v>267</v>
      </c>
      <c r="I159" s="32" t="s">
        <v>267</v>
      </c>
      <c r="J159" s="32" t="s">
        <v>267</v>
      </c>
      <c r="K159" s="32" t="s">
        <v>267</v>
      </c>
      <c r="L159" s="18" t="s">
        <v>381</v>
      </c>
      <c r="M159" s="11"/>
    </row>
    <row r="160" spans="1:13" s="4" customFormat="1" ht="21" customHeight="1">
      <c r="A160" s="35" t="s">
        <v>180</v>
      </c>
      <c r="B160" s="43" t="s">
        <v>24</v>
      </c>
      <c r="C160" s="32">
        <v>31.21</v>
      </c>
      <c r="D160" s="32">
        <f t="shared" si="10"/>
        <v>31.21</v>
      </c>
      <c r="E160" s="32">
        <f t="shared" si="11"/>
        <v>16.571094828501646</v>
      </c>
      <c r="F160" s="32" t="s">
        <v>267</v>
      </c>
      <c r="G160" s="32" t="s">
        <v>267</v>
      </c>
      <c r="H160" s="32" t="s">
        <v>267</v>
      </c>
      <c r="I160" s="32" t="s">
        <v>267</v>
      </c>
      <c r="J160" s="32" t="s">
        <v>267</v>
      </c>
      <c r="K160" s="32" t="s">
        <v>267</v>
      </c>
      <c r="L160" s="18" t="s">
        <v>381</v>
      </c>
      <c r="M160" s="11"/>
    </row>
    <row r="161" spans="1:13" s="4" customFormat="1" ht="21" customHeight="1">
      <c r="A161" s="35" t="s">
        <v>181</v>
      </c>
      <c r="B161" s="43" t="s">
        <v>24</v>
      </c>
      <c r="C161" s="32">
        <v>27.97</v>
      </c>
      <c r="D161" s="32">
        <f t="shared" si="10"/>
        <v>27.97</v>
      </c>
      <c r="E161" s="32">
        <f t="shared" si="11"/>
        <v>14.850801741531273</v>
      </c>
      <c r="F161" s="32" t="s">
        <v>267</v>
      </c>
      <c r="G161" s="32" t="s">
        <v>267</v>
      </c>
      <c r="H161" s="32" t="s">
        <v>267</v>
      </c>
      <c r="I161" s="32" t="s">
        <v>267</v>
      </c>
      <c r="J161" s="32" t="s">
        <v>267</v>
      </c>
      <c r="K161" s="32" t="s">
        <v>267</v>
      </c>
      <c r="L161" s="18" t="s">
        <v>381</v>
      </c>
      <c r="M161" s="11"/>
    </row>
    <row r="162" spans="1:13" s="4" customFormat="1" ht="21" customHeight="1">
      <c r="A162" s="35" t="s">
        <v>182</v>
      </c>
      <c r="B162" s="43" t="s">
        <v>24</v>
      </c>
      <c r="C162" s="32">
        <v>29.55</v>
      </c>
      <c r="D162" s="32">
        <f t="shared" si="10"/>
        <v>29.55</v>
      </c>
      <c r="E162" s="32">
        <f t="shared" si="11"/>
        <v>15.689710098757567</v>
      </c>
      <c r="F162" s="32" t="s">
        <v>267</v>
      </c>
      <c r="G162" s="32" t="s">
        <v>267</v>
      </c>
      <c r="H162" s="32" t="s">
        <v>267</v>
      </c>
      <c r="I162" s="32" t="s">
        <v>267</v>
      </c>
      <c r="J162" s="32" t="s">
        <v>267</v>
      </c>
      <c r="K162" s="32" t="s">
        <v>267</v>
      </c>
      <c r="L162" s="18" t="s">
        <v>381</v>
      </c>
      <c r="M162" s="11"/>
    </row>
    <row r="163" spans="1:13" s="4" customFormat="1" ht="21" customHeight="1">
      <c r="A163" s="35" t="s">
        <v>183</v>
      </c>
      <c r="B163" s="43" t="s">
        <v>24</v>
      </c>
      <c r="C163" s="32">
        <v>28.43</v>
      </c>
      <c r="D163" s="32">
        <f t="shared" si="10"/>
        <v>28.43</v>
      </c>
      <c r="E163" s="32">
        <f t="shared" si="11"/>
        <v>15.095040883508549</v>
      </c>
      <c r="F163" s="32" t="s">
        <v>267</v>
      </c>
      <c r="G163" s="32" t="s">
        <v>267</v>
      </c>
      <c r="H163" s="32" t="s">
        <v>267</v>
      </c>
      <c r="I163" s="32" t="s">
        <v>267</v>
      </c>
      <c r="J163" s="32" t="s">
        <v>267</v>
      </c>
      <c r="K163" s="32" t="s">
        <v>267</v>
      </c>
      <c r="L163" s="18" t="s">
        <v>381</v>
      </c>
      <c r="M163" s="11"/>
    </row>
    <row r="164" spans="1:13" s="4" customFormat="1" ht="21" customHeight="1">
      <c r="A164" s="35" t="s">
        <v>191</v>
      </c>
      <c r="B164" s="43" t="s">
        <v>24</v>
      </c>
      <c r="C164" s="32">
        <v>34.98</v>
      </c>
      <c r="D164" s="32">
        <f t="shared" si="10"/>
        <v>34.98</v>
      </c>
      <c r="E164" s="32">
        <f t="shared" si="11"/>
        <v>18.572793883402355</v>
      </c>
      <c r="F164" s="32" t="s">
        <v>267</v>
      </c>
      <c r="G164" s="32" t="s">
        <v>267</v>
      </c>
      <c r="H164" s="32" t="s">
        <v>267</v>
      </c>
      <c r="I164" s="32" t="s">
        <v>267</v>
      </c>
      <c r="J164" s="32" t="s">
        <v>267</v>
      </c>
      <c r="K164" s="32" t="s">
        <v>267</v>
      </c>
      <c r="L164" s="18" t="s">
        <v>381</v>
      </c>
      <c r="M164" s="11"/>
    </row>
    <row r="165" spans="1:13" s="4" customFormat="1" ht="21" customHeight="1">
      <c r="A165" s="35" t="s">
        <v>208</v>
      </c>
      <c r="B165" s="43" t="s">
        <v>24</v>
      </c>
      <c r="C165" s="32">
        <v>36.48</v>
      </c>
      <c r="D165" s="32">
        <f t="shared" si="10"/>
        <v>36.48</v>
      </c>
      <c r="E165" s="32">
        <f t="shared" si="11"/>
        <v>19.369225868110863</v>
      </c>
      <c r="F165" s="32" t="s">
        <v>267</v>
      </c>
      <c r="G165" s="32" t="s">
        <v>267</v>
      </c>
      <c r="H165" s="32" t="s">
        <v>267</v>
      </c>
      <c r="I165" s="32" t="s">
        <v>267</v>
      </c>
      <c r="J165" s="32" t="s">
        <v>267</v>
      </c>
      <c r="K165" s="32" t="s">
        <v>267</v>
      </c>
      <c r="L165" s="18" t="s">
        <v>381</v>
      </c>
      <c r="M165" s="11"/>
    </row>
    <row r="166" spans="1:13" s="4" customFormat="1" ht="18" customHeight="1">
      <c r="A166" s="35" t="s">
        <v>321</v>
      </c>
      <c r="B166" s="43" t="s">
        <v>24</v>
      </c>
      <c r="C166" s="32">
        <v>28.81</v>
      </c>
      <c r="D166" s="32">
        <f>C166</f>
        <v>28.81</v>
      </c>
      <c r="E166" s="32">
        <f t="shared" si="11"/>
        <v>15.296803652968036</v>
      </c>
      <c r="F166" s="32" t="s">
        <v>267</v>
      </c>
      <c r="G166" s="32" t="s">
        <v>267</v>
      </c>
      <c r="H166" s="32" t="s">
        <v>267</v>
      </c>
      <c r="I166" s="32" t="s">
        <v>267</v>
      </c>
      <c r="J166" s="32" t="s">
        <v>267</v>
      </c>
      <c r="K166" s="32" t="s">
        <v>267</v>
      </c>
      <c r="L166" s="18" t="s">
        <v>381</v>
      </c>
      <c r="M166" s="11"/>
    </row>
    <row r="167" spans="1:13" s="4" customFormat="1" ht="18" customHeight="1">
      <c r="A167" s="35" t="s">
        <v>322</v>
      </c>
      <c r="B167" s="43" t="s">
        <v>24</v>
      </c>
      <c r="C167" s="32">
        <v>39.43</v>
      </c>
      <c r="D167" s="32">
        <f>C167</f>
        <v>39.43</v>
      </c>
      <c r="E167" s="32">
        <f t="shared" si="11"/>
        <v>20.935542104704258</v>
      </c>
      <c r="F167" s="32" t="s">
        <v>267</v>
      </c>
      <c r="G167" s="32" t="s">
        <v>267</v>
      </c>
      <c r="H167" s="32" t="s">
        <v>267</v>
      </c>
      <c r="I167" s="32" t="s">
        <v>267</v>
      </c>
      <c r="J167" s="32" t="s">
        <v>267</v>
      </c>
      <c r="K167" s="32" t="s">
        <v>267</v>
      </c>
      <c r="L167" s="18" t="s">
        <v>381</v>
      </c>
      <c r="M167" s="11"/>
    </row>
    <row r="168" spans="1:13" s="4" customFormat="1" ht="18" customHeight="1">
      <c r="A168" s="35" t="s">
        <v>323</v>
      </c>
      <c r="B168" s="43" t="s">
        <v>24</v>
      </c>
      <c r="C168" s="32">
        <v>38.39</v>
      </c>
      <c r="D168" s="32">
        <f>C168</f>
        <v>38.39</v>
      </c>
      <c r="E168" s="32">
        <f t="shared" si="11"/>
        <v>20.383349261973027</v>
      </c>
      <c r="F168" s="32" t="s">
        <v>267</v>
      </c>
      <c r="G168" s="32" t="s">
        <v>267</v>
      </c>
      <c r="H168" s="32" t="s">
        <v>267</v>
      </c>
      <c r="I168" s="32" t="s">
        <v>267</v>
      </c>
      <c r="J168" s="32" t="s">
        <v>267</v>
      </c>
      <c r="K168" s="32" t="s">
        <v>267</v>
      </c>
      <c r="L168" s="18" t="s">
        <v>381</v>
      </c>
      <c r="M168" s="11"/>
    </row>
    <row r="169" spans="1:13" s="4" customFormat="1" ht="18" customHeight="1">
      <c r="A169" s="35" t="s">
        <v>331</v>
      </c>
      <c r="B169" s="43" t="s">
        <v>24</v>
      </c>
      <c r="C169" s="32">
        <v>54.36</v>
      </c>
      <c r="D169" s="32">
        <f>C169</f>
        <v>54.36</v>
      </c>
      <c r="E169" s="32">
        <f t="shared" si="11"/>
        <v>28.862695125836254</v>
      </c>
      <c r="F169" s="32" t="s">
        <v>267</v>
      </c>
      <c r="G169" s="32" t="s">
        <v>267</v>
      </c>
      <c r="H169" s="32" t="s">
        <v>267</v>
      </c>
      <c r="I169" s="32" t="s">
        <v>267</v>
      </c>
      <c r="J169" s="32" t="s">
        <v>267</v>
      </c>
      <c r="K169" s="32" t="s">
        <v>267</v>
      </c>
      <c r="L169" s="18" t="s">
        <v>381</v>
      </c>
      <c r="M169" s="11"/>
    </row>
    <row r="170" spans="1:13" s="4" customFormat="1" ht="18" customHeight="1">
      <c r="A170" s="35" t="s">
        <v>213</v>
      </c>
      <c r="B170" s="39" t="s">
        <v>28</v>
      </c>
      <c r="C170" s="32">
        <v>11.77</v>
      </c>
      <c r="D170" s="32">
        <f aca="true" t="shared" si="12" ref="D170:D227">C170*1.2</f>
        <v>14.123999999999999</v>
      </c>
      <c r="E170" s="32">
        <f t="shared" si="11"/>
        <v>7.499203568015291</v>
      </c>
      <c r="F170" s="32" t="s">
        <v>267</v>
      </c>
      <c r="G170" s="32" t="s">
        <v>267</v>
      </c>
      <c r="H170" s="32" t="s">
        <v>267</v>
      </c>
      <c r="I170" s="32" t="s">
        <v>267</v>
      </c>
      <c r="J170" s="32" t="s">
        <v>267</v>
      </c>
      <c r="K170" s="32" t="s">
        <v>267</v>
      </c>
      <c r="L170" s="18" t="s">
        <v>381</v>
      </c>
      <c r="M170" s="11"/>
    </row>
    <row r="171" spans="1:13" s="4" customFormat="1" ht="18" customHeight="1">
      <c r="A171" s="35" t="s">
        <v>214</v>
      </c>
      <c r="B171" s="39" t="s">
        <v>28</v>
      </c>
      <c r="C171" s="32">
        <v>8.98</v>
      </c>
      <c r="D171" s="32">
        <f t="shared" si="12"/>
        <v>10.776</v>
      </c>
      <c r="E171" s="32">
        <f t="shared" si="11"/>
        <v>5.721567378145906</v>
      </c>
      <c r="F171" s="32" t="s">
        <v>267</v>
      </c>
      <c r="G171" s="32" t="s">
        <v>267</v>
      </c>
      <c r="H171" s="32" t="s">
        <v>267</v>
      </c>
      <c r="I171" s="32" t="s">
        <v>267</v>
      </c>
      <c r="J171" s="32" t="s">
        <v>267</v>
      </c>
      <c r="K171" s="32" t="s">
        <v>267</v>
      </c>
      <c r="L171" s="18" t="s">
        <v>381</v>
      </c>
      <c r="M171" s="11"/>
    </row>
    <row r="172" spans="1:13" s="4" customFormat="1" ht="18" customHeight="1">
      <c r="A172" s="35" t="s">
        <v>215</v>
      </c>
      <c r="B172" s="39" t="s">
        <v>28</v>
      </c>
      <c r="C172" s="32">
        <v>6.36</v>
      </c>
      <c r="D172" s="32">
        <f t="shared" si="12"/>
        <v>7.632</v>
      </c>
      <c r="E172" s="32">
        <f t="shared" si="11"/>
        <v>4.052245938196878</v>
      </c>
      <c r="F172" s="32" t="s">
        <v>267</v>
      </c>
      <c r="G172" s="32" t="s">
        <v>267</v>
      </c>
      <c r="H172" s="32" t="s">
        <v>267</v>
      </c>
      <c r="I172" s="32" t="s">
        <v>267</v>
      </c>
      <c r="J172" s="32" t="s">
        <v>267</v>
      </c>
      <c r="K172" s="32" t="s">
        <v>267</v>
      </c>
      <c r="L172" s="18" t="s">
        <v>381</v>
      </c>
      <c r="M172" s="11"/>
    </row>
    <row r="173" spans="1:13" s="4" customFormat="1" ht="21" customHeight="1" hidden="1">
      <c r="A173" s="35" t="s">
        <v>79</v>
      </c>
      <c r="B173" s="39" t="s">
        <v>62</v>
      </c>
      <c r="C173" s="32" t="e">
        <f>#REF!/10000</f>
        <v>#REF!</v>
      </c>
      <c r="D173" s="32" t="e">
        <f t="shared" si="12"/>
        <v>#REF!</v>
      </c>
      <c r="E173" s="32" t="e">
        <f t="shared" si="11"/>
        <v>#REF!</v>
      </c>
      <c r="F173" s="32" t="s">
        <v>267</v>
      </c>
      <c r="G173" s="32" t="s">
        <v>267</v>
      </c>
      <c r="H173" s="32" t="s">
        <v>267</v>
      </c>
      <c r="I173" s="32" t="s">
        <v>267</v>
      </c>
      <c r="J173" s="32" t="s">
        <v>267</v>
      </c>
      <c r="K173" s="32" t="s">
        <v>267</v>
      </c>
      <c r="L173" s="18" t="s">
        <v>311</v>
      </c>
      <c r="M173" s="11"/>
    </row>
    <row r="174" spans="1:13" s="4" customFormat="1" ht="21" customHeight="1" hidden="1">
      <c r="A174" s="35" t="s">
        <v>80</v>
      </c>
      <c r="B174" s="39" t="s">
        <v>62</v>
      </c>
      <c r="C174" s="32" t="e">
        <f>#REF!/10000</f>
        <v>#REF!</v>
      </c>
      <c r="D174" s="32" t="e">
        <f t="shared" si="12"/>
        <v>#REF!</v>
      </c>
      <c r="E174" s="32" t="e">
        <f t="shared" si="11"/>
        <v>#REF!</v>
      </c>
      <c r="F174" s="32" t="s">
        <v>267</v>
      </c>
      <c r="G174" s="32" t="s">
        <v>267</v>
      </c>
      <c r="H174" s="32" t="s">
        <v>267</v>
      </c>
      <c r="I174" s="32" t="s">
        <v>267</v>
      </c>
      <c r="J174" s="32" t="s">
        <v>267</v>
      </c>
      <c r="K174" s="32" t="s">
        <v>267</v>
      </c>
      <c r="L174" s="18" t="s">
        <v>311</v>
      </c>
      <c r="M174" s="11"/>
    </row>
    <row r="175" spans="1:13" s="4" customFormat="1" ht="21" customHeight="1">
      <c r="A175" s="37" t="s">
        <v>363</v>
      </c>
      <c r="B175" s="39" t="s">
        <v>6</v>
      </c>
      <c r="C175" s="32">
        <v>2125.52</v>
      </c>
      <c r="D175" s="32">
        <f>C175*1.2</f>
        <v>2550.624</v>
      </c>
      <c r="E175" s="32">
        <f>D175/1.8834</f>
        <v>1354.2656897100987</v>
      </c>
      <c r="F175" s="32" t="s">
        <v>267</v>
      </c>
      <c r="G175" s="32" t="s">
        <v>267</v>
      </c>
      <c r="H175" s="32" t="s">
        <v>267</v>
      </c>
      <c r="I175" s="32" t="s">
        <v>267</v>
      </c>
      <c r="J175" s="32" t="s">
        <v>267</v>
      </c>
      <c r="K175" s="32" t="s">
        <v>267</v>
      </c>
      <c r="L175" s="18" t="s">
        <v>361</v>
      </c>
      <c r="M175" s="11"/>
    </row>
    <row r="176" spans="1:13" s="4" customFormat="1" ht="21" customHeight="1">
      <c r="A176" s="37" t="s">
        <v>378</v>
      </c>
      <c r="B176" s="39" t="s">
        <v>6</v>
      </c>
      <c r="C176" s="32">
        <v>1629.51</v>
      </c>
      <c r="D176" s="32">
        <f>C176*1.2</f>
        <v>1955.4119999999998</v>
      </c>
      <c r="E176" s="32">
        <f>D176/1.8834</f>
        <v>1038.2351067218858</v>
      </c>
      <c r="F176" s="32" t="s">
        <v>267</v>
      </c>
      <c r="G176" s="32" t="s">
        <v>267</v>
      </c>
      <c r="H176" s="32" t="s">
        <v>267</v>
      </c>
      <c r="I176" s="32" t="s">
        <v>267</v>
      </c>
      <c r="J176" s="32" t="s">
        <v>267</v>
      </c>
      <c r="K176" s="32" t="s">
        <v>267</v>
      </c>
      <c r="L176" s="18" t="s">
        <v>379</v>
      </c>
      <c r="M176" s="11"/>
    </row>
    <row r="177" spans="1:13" s="4" customFormat="1" ht="21" customHeight="1">
      <c r="A177" s="52" t="s">
        <v>136</v>
      </c>
      <c r="B177" s="39" t="s">
        <v>6</v>
      </c>
      <c r="C177" s="32">
        <v>0.29</v>
      </c>
      <c r="D177" s="32">
        <f t="shared" si="12"/>
        <v>0.348</v>
      </c>
      <c r="E177" s="32">
        <f t="shared" si="11"/>
        <v>0.18477222045237335</v>
      </c>
      <c r="F177" s="32" t="s">
        <v>267</v>
      </c>
      <c r="G177" s="32" t="s">
        <v>267</v>
      </c>
      <c r="H177" s="32" t="s">
        <v>267</v>
      </c>
      <c r="I177" s="32" t="s">
        <v>267</v>
      </c>
      <c r="J177" s="32" t="s">
        <v>267</v>
      </c>
      <c r="K177" s="32" t="s">
        <v>267</v>
      </c>
      <c r="L177" s="18"/>
      <c r="M177" s="11"/>
    </row>
    <row r="178" spans="1:13" s="4" customFormat="1" ht="21" customHeight="1">
      <c r="A178" s="52" t="s">
        <v>135</v>
      </c>
      <c r="B178" s="39" t="s">
        <v>6</v>
      </c>
      <c r="C178" s="32">
        <v>0.35</v>
      </c>
      <c r="D178" s="32">
        <f t="shared" si="12"/>
        <v>0.42</v>
      </c>
      <c r="E178" s="32">
        <f t="shared" si="11"/>
        <v>0.22300095571838163</v>
      </c>
      <c r="F178" s="32" t="s">
        <v>267</v>
      </c>
      <c r="G178" s="32" t="s">
        <v>267</v>
      </c>
      <c r="H178" s="32" t="s">
        <v>267</v>
      </c>
      <c r="I178" s="32" t="s">
        <v>267</v>
      </c>
      <c r="J178" s="32" t="s">
        <v>267</v>
      </c>
      <c r="K178" s="32" t="s">
        <v>267</v>
      </c>
      <c r="L178" s="18"/>
      <c r="M178" s="11"/>
    </row>
    <row r="179" spans="1:13" s="4" customFormat="1" ht="21" customHeight="1">
      <c r="A179" s="52" t="s">
        <v>133</v>
      </c>
      <c r="B179" s="39" t="s">
        <v>6</v>
      </c>
      <c r="C179" s="32">
        <v>0.58</v>
      </c>
      <c r="D179" s="32">
        <f t="shared" si="12"/>
        <v>0.696</v>
      </c>
      <c r="E179" s="32">
        <f t="shared" si="11"/>
        <v>0.3695444409047467</v>
      </c>
      <c r="F179" s="32" t="s">
        <v>267</v>
      </c>
      <c r="G179" s="32" t="s">
        <v>267</v>
      </c>
      <c r="H179" s="32" t="s">
        <v>267</v>
      </c>
      <c r="I179" s="32" t="s">
        <v>267</v>
      </c>
      <c r="J179" s="32" t="s">
        <v>267</v>
      </c>
      <c r="K179" s="32" t="s">
        <v>267</v>
      </c>
      <c r="L179" s="18"/>
      <c r="M179" s="11"/>
    </row>
    <row r="180" spans="1:13" s="4" customFormat="1" ht="21" customHeight="1">
      <c r="A180" s="52" t="s">
        <v>134</v>
      </c>
      <c r="B180" s="39" t="s">
        <v>6</v>
      </c>
      <c r="C180" s="32">
        <v>0.67</v>
      </c>
      <c r="D180" s="32">
        <f t="shared" si="12"/>
        <v>0.804</v>
      </c>
      <c r="E180" s="32">
        <f t="shared" si="11"/>
        <v>0.4268875438037592</v>
      </c>
      <c r="F180" s="32" t="s">
        <v>267</v>
      </c>
      <c r="G180" s="32" t="s">
        <v>267</v>
      </c>
      <c r="H180" s="32" t="s">
        <v>267</v>
      </c>
      <c r="I180" s="32" t="s">
        <v>267</v>
      </c>
      <c r="J180" s="32" t="s">
        <v>267</v>
      </c>
      <c r="K180" s="32" t="s">
        <v>267</v>
      </c>
      <c r="L180" s="18"/>
      <c r="M180" s="11"/>
    </row>
    <row r="181" spans="1:13" s="4" customFormat="1" ht="21" customHeight="1">
      <c r="A181" s="52" t="s">
        <v>137</v>
      </c>
      <c r="B181" s="39" t="s">
        <v>6</v>
      </c>
      <c r="C181" s="32">
        <v>0.66</v>
      </c>
      <c r="D181" s="32">
        <f t="shared" si="12"/>
        <v>0.792</v>
      </c>
      <c r="E181" s="32">
        <f t="shared" si="11"/>
        <v>0.42051608792609113</v>
      </c>
      <c r="F181" s="32" t="s">
        <v>267</v>
      </c>
      <c r="G181" s="32" t="s">
        <v>267</v>
      </c>
      <c r="H181" s="32" t="s">
        <v>267</v>
      </c>
      <c r="I181" s="32" t="s">
        <v>267</v>
      </c>
      <c r="J181" s="32" t="s">
        <v>267</v>
      </c>
      <c r="K181" s="32" t="s">
        <v>267</v>
      </c>
      <c r="L181" s="18"/>
      <c r="M181" s="11"/>
    </row>
    <row r="182" spans="1:13" s="4" customFormat="1" ht="21" customHeight="1">
      <c r="A182" s="52" t="s">
        <v>138</v>
      </c>
      <c r="B182" s="39" t="s">
        <v>6</v>
      </c>
      <c r="C182" s="32">
        <v>0.75</v>
      </c>
      <c r="D182" s="32">
        <f t="shared" si="12"/>
        <v>0.8999999999999999</v>
      </c>
      <c r="E182" s="32">
        <f t="shared" si="11"/>
        <v>0.4778591908251035</v>
      </c>
      <c r="F182" s="32" t="s">
        <v>267</v>
      </c>
      <c r="G182" s="32" t="s">
        <v>267</v>
      </c>
      <c r="H182" s="32" t="s">
        <v>267</v>
      </c>
      <c r="I182" s="32" t="s">
        <v>267</v>
      </c>
      <c r="J182" s="32" t="s">
        <v>267</v>
      </c>
      <c r="K182" s="32" t="s">
        <v>267</v>
      </c>
      <c r="L182" s="18"/>
      <c r="M182" s="11"/>
    </row>
    <row r="183" spans="1:13" s="4" customFormat="1" ht="21" customHeight="1">
      <c r="A183" s="52" t="s">
        <v>139</v>
      </c>
      <c r="B183" s="39" t="s">
        <v>6</v>
      </c>
      <c r="C183" s="32">
        <v>0.86</v>
      </c>
      <c r="D183" s="32">
        <f t="shared" si="12"/>
        <v>1.032</v>
      </c>
      <c r="E183" s="32">
        <f t="shared" si="11"/>
        <v>0.5479452054794521</v>
      </c>
      <c r="F183" s="32" t="s">
        <v>267</v>
      </c>
      <c r="G183" s="32" t="s">
        <v>267</v>
      </c>
      <c r="H183" s="32" t="s">
        <v>267</v>
      </c>
      <c r="I183" s="32" t="s">
        <v>267</v>
      </c>
      <c r="J183" s="32" t="s">
        <v>267</v>
      </c>
      <c r="K183" s="32" t="s">
        <v>267</v>
      </c>
      <c r="L183" s="18"/>
      <c r="M183" s="12"/>
    </row>
    <row r="184" spans="1:13" s="2" customFormat="1" ht="21" customHeight="1" hidden="1">
      <c r="A184" s="53" t="s">
        <v>198</v>
      </c>
      <c r="B184" s="39" t="s">
        <v>6</v>
      </c>
      <c r="C184" s="32" t="e">
        <f>#REF!/10000</f>
        <v>#REF!</v>
      </c>
      <c r="D184" s="32" t="e">
        <f t="shared" si="12"/>
        <v>#REF!</v>
      </c>
      <c r="E184" s="32" t="e">
        <f t="shared" si="11"/>
        <v>#REF!</v>
      </c>
      <c r="F184" s="32" t="s">
        <v>267</v>
      </c>
      <c r="G184" s="32" t="s">
        <v>267</v>
      </c>
      <c r="H184" s="32" t="s">
        <v>267</v>
      </c>
      <c r="I184" s="32" t="s">
        <v>267</v>
      </c>
      <c r="J184" s="32" t="s">
        <v>267</v>
      </c>
      <c r="K184" s="32" t="s">
        <v>267</v>
      </c>
      <c r="L184" s="18"/>
      <c r="M184" s="92"/>
    </row>
    <row r="185" spans="1:13" s="4" customFormat="1" ht="21" customHeight="1" hidden="1">
      <c r="A185" s="49" t="s">
        <v>105</v>
      </c>
      <c r="B185" s="39" t="s">
        <v>6</v>
      </c>
      <c r="C185" s="32" t="e">
        <f>#REF!/10000</f>
        <v>#REF!</v>
      </c>
      <c r="D185" s="32" t="e">
        <f t="shared" si="12"/>
        <v>#REF!</v>
      </c>
      <c r="E185" s="32" t="e">
        <f t="shared" si="11"/>
        <v>#REF!</v>
      </c>
      <c r="F185" s="32" t="s">
        <v>267</v>
      </c>
      <c r="G185" s="32" t="s">
        <v>267</v>
      </c>
      <c r="H185" s="32" t="s">
        <v>267</v>
      </c>
      <c r="I185" s="32" t="s">
        <v>267</v>
      </c>
      <c r="J185" s="32" t="s">
        <v>267</v>
      </c>
      <c r="K185" s="32" t="s">
        <v>267</v>
      </c>
      <c r="L185" s="18" t="s">
        <v>274</v>
      </c>
      <c r="M185" s="11"/>
    </row>
    <row r="186" spans="1:13" s="4" customFormat="1" ht="21" customHeight="1" hidden="1">
      <c r="A186" s="48" t="s">
        <v>184</v>
      </c>
      <c r="B186" s="21" t="s">
        <v>6</v>
      </c>
      <c r="C186" s="32" t="e">
        <f>#REF!/10000</f>
        <v>#REF!</v>
      </c>
      <c r="D186" s="32" t="e">
        <f t="shared" si="12"/>
        <v>#REF!</v>
      </c>
      <c r="E186" s="32" t="e">
        <f t="shared" si="11"/>
        <v>#REF!</v>
      </c>
      <c r="F186" s="32" t="s">
        <v>267</v>
      </c>
      <c r="G186" s="32" t="s">
        <v>267</v>
      </c>
      <c r="H186" s="32" t="s">
        <v>267</v>
      </c>
      <c r="I186" s="32" t="s">
        <v>267</v>
      </c>
      <c r="J186" s="32" t="s">
        <v>267</v>
      </c>
      <c r="K186" s="32" t="s">
        <v>267</v>
      </c>
      <c r="L186" s="18"/>
      <c r="M186" s="11"/>
    </row>
    <row r="187" spans="1:13" s="3" customFormat="1" ht="21" customHeight="1" hidden="1">
      <c r="A187" s="54" t="s">
        <v>150</v>
      </c>
      <c r="B187" s="39" t="s">
        <v>6</v>
      </c>
      <c r="C187" s="32" t="e">
        <f>#REF!/10000</f>
        <v>#REF!</v>
      </c>
      <c r="D187" s="32" t="e">
        <f t="shared" si="12"/>
        <v>#REF!</v>
      </c>
      <c r="E187" s="32" t="e">
        <f t="shared" si="11"/>
        <v>#REF!</v>
      </c>
      <c r="F187" s="32" t="s">
        <v>267</v>
      </c>
      <c r="G187" s="32" t="s">
        <v>267</v>
      </c>
      <c r="H187" s="32" t="s">
        <v>267</v>
      </c>
      <c r="I187" s="32" t="s">
        <v>267</v>
      </c>
      <c r="J187" s="32" t="s">
        <v>267</v>
      </c>
      <c r="K187" s="32" t="s">
        <v>267</v>
      </c>
      <c r="L187" s="18" t="s">
        <v>274</v>
      </c>
      <c r="M187" s="11"/>
    </row>
    <row r="188" spans="1:13" s="3" customFormat="1" ht="21" customHeight="1" hidden="1">
      <c r="A188" s="54" t="s">
        <v>231</v>
      </c>
      <c r="B188" s="39" t="s">
        <v>6</v>
      </c>
      <c r="C188" s="32" t="e">
        <f>#REF!/10000</f>
        <v>#REF!</v>
      </c>
      <c r="D188" s="32" t="e">
        <f t="shared" si="12"/>
        <v>#REF!</v>
      </c>
      <c r="E188" s="32" t="e">
        <f t="shared" si="11"/>
        <v>#REF!</v>
      </c>
      <c r="F188" s="32" t="s">
        <v>267</v>
      </c>
      <c r="G188" s="32" t="s">
        <v>267</v>
      </c>
      <c r="H188" s="32" t="s">
        <v>267</v>
      </c>
      <c r="I188" s="32" t="s">
        <v>267</v>
      </c>
      <c r="J188" s="32" t="s">
        <v>267</v>
      </c>
      <c r="K188" s="32" t="s">
        <v>267</v>
      </c>
      <c r="L188" s="18" t="s">
        <v>272</v>
      </c>
      <c r="M188" s="11"/>
    </row>
    <row r="189" spans="1:13" s="4" customFormat="1" ht="21" customHeight="1" hidden="1">
      <c r="A189" s="45" t="s">
        <v>301</v>
      </c>
      <c r="B189" s="39" t="s">
        <v>6</v>
      </c>
      <c r="C189" s="32" t="e">
        <f>#REF!/10000</f>
        <v>#REF!</v>
      </c>
      <c r="D189" s="32" t="e">
        <f t="shared" si="12"/>
        <v>#REF!</v>
      </c>
      <c r="E189" s="32" t="e">
        <f t="shared" si="11"/>
        <v>#REF!</v>
      </c>
      <c r="F189" s="32" t="s">
        <v>267</v>
      </c>
      <c r="G189" s="32" t="s">
        <v>267</v>
      </c>
      <c r="H189" s="32" t="s">
        <v>267</v>
      </c>
      <c r="I189" s="32" t="s">
        <v>267</v>
      </c>
      <c r="J189" s="32" t="s">
        <v>267</v>
      </c>
      <c r="K189" s="32" t="s">
        <v>267</v>
      </c>
      <c r="L189" s="18"/>
      <c r="M189" s="11"/>
    </row>
    <row r="190" spans="1:13" s="4" customFormat="1" ht="21" customHeight="1" hidden="1">
      <c r="A190" s="45" t="s">
        <v>51</v>
      </c>
      <c r="B190" s="39" t="s">
        <v>6</v>
      </c>
      <c r="C190" s="32" t="e">
        <f>#REF!/10000</f>
        <v>#REF!</v>
      </c>
      <c r="D190" s="32" t="e">
        <f t="shared" si="12"/>
        <v>#REF!</v>
      </c>
      <c r="E190" s="32" t="e">
        <f t="shared" si="11"/>
        <v>#REF!</v>
      </c>
      <c r="F190" s="32" t="s">
        <v>267</v>
      </c>
      <c r="G190" s="32" t="s">
        <v>267</v>
      </c>
      <c r="H190" s="32" t="s">
        <v>267</v>
      </c>
      <c r="I190" s="32" t="s">
        <v>267</v>
      </c>
      <c r="J190" s="32" t="s">
        <v>267</v>
      </c>
      <c r="K190" s="32" t="s">
        <v>267</v>
      </c>
      <c r="L190" s="18"/>
      <c r="M190" s="93"/>
    </row>
    <row r="191" spans="1:13" s="4" customFormat="1" ht="21" customHeight="1">
      <c r="A191" s="33" t="s">
        <v>336</v>
      </c>
      <c r="B191" s="39" t="s">
        <v>6</v>
      </c>
      <c r="C191" s="32">
        <v>12</v>
      </c>
      <c r="D191" s="32">
        <f>C191*1.2</f>
        <v>14.399999999999999</v>
      </c>
      <c r="E191" s="32">
        <f t="shared" si="11"/>
        <v>7.645747053201656</v>
      </c>
      <c r="F191" s="32" t="s">
        <v>267</v>
      </c>
      <c r="G191" s="32" t="s">
        <v>267</v>
      </c>
      <c r="H191" s="32" t="s">
        <v>267</v>
      </c>
      <c r="I191" s="32" t="s">
        <v>267</v>
      </c>
      <c r="J191" s="32" t="s">
        <v>267</v>
      </c>
      <c r="K191" s="32" t="s">
        <v>267</v>
      </c>
      <c r="L191" s="18" t="s">
        <v>334</v>
      </c>
      <c r="M191" s="12"/>
    </row>
    <row r="192" spans="1:13" s="4" customFormat="1" ht="21" customHeight="1">
      <c r="A192" s="50" t="s">
        <v>52</v>
      </c>
      <c r="B192" s="39" t="s">
        <v>6</v>
      </c>
      <c r="C192" s="32">
        <v>163</v>
      </c>
      <c r="D192" s="32">
        <f t="shared" si="12"/>
        <v>195.6</v>
      </c>
      <c r="E192" s="32">
        <f t="shared" si="11"/>
        <v>103.85473080598916</v>
      </c>
      <c r="F192" s="32" t="s">
        <v>267</v>
      </c>
      <c r="G192" s="32" t="s">
        <v>267</v>
      </c>
      <c r="H192" s="32" t="s">
        <v>267</v>
      </c>
      <c r="I192" s="32" t="s">
        <v>267</v>
      </c>
      <c r="J192" s="32" t="s">
        <v>267</v>
      </c>
      <c r="K192" s="32" t="s">
        <v>267</v>
      </c>
      <c r="L192" s="18"/>
      <c r="M192" s="12"/>
    </row>
    <row r="193" spans="1:13" s="4" customFormat="1" ht="21" customHeight="1" hidden="1">
      <c r="A193" s="56" t="s">
        <v>203</v>
      </c>
      <c r="B193" s="39" t="s">
        <v>6</v>
      </c>
      <c r="C193" s="32" t="e">
        <f>#REF!/10000</f>
        <v>#REF!</v>
      </c>
      <c r="D193" s="32" t="e">
        <f t="shared" si="12"/>
        <v>#REF!</v>
      </c>
      <c r="E193" s="32" t="e">
        <f t="shared" si="11"/>
        <v>#REF!</v>
      </c>
      <c r="F193" s="32" t="s">
        <v>267</v>
      </c>
      <c r="G193" s="32" t="s">
        <v>267</v>
      </c>
      <c r="H193" s="32" t="s">
        <v>267</v>
      </c>
      <c r="I193" s="32" t="s">
        <v>267</v>
      </c>
      <c r="J193" s="32" t="s">
        <v>267</v>
      </c>
      <c r="K193" s="32" t="s">
        <v>267</v>
      </c>
      <c r="L193" s="18" t="s">
        <v>274</v>
      </c>
      <c r="M193" s="12"/>
    </row>
    <row r="194" spans="1:13" s="4" customFormat="1" ht="21" customHeight="1">
      <c r="A194" s="38" t="s">
        <v>225</v>
      </c>
      <c r="B194" s="39" t="s">
        <v>356</v>
      </c>
      <c r="C194" s="32">
        <v>40.78</v>
      </c>
      <c r="D194" s="32">
        <f t="shared" si="12"/>
        <v>48.936</v>
      </c>
      <c r="E194" s="32">
        <f t="shared" si="11"/>
        <v>25.982797069130296</v>
      </c>
      <c r="F194" s="32" t="s">
        <v>267</v>
      </c>
      <c r="G194" s="32" t="s">
        <v>267</v>
      </c>
      <c r="H194" s="32" t="s">
        <v>267</v>
      </c>
      <c r="I194" s="32" t="s">
        <v>267</v>
      </c>
      <c r="J194" s="32" t="s">
        <v>267</v>
      </c>
      <c r="K194" s="32" t="s">
        <v>267</v>
      </c>
      <c r="L194" s="18" t="s">
        <v>272</v>
      </c>
      <c r="M194" s="12"/>
    </row>
    <row r="195" spans="1:13" s="4" customFormat="1" ht="21" customHeight="1">
      <c r="A195" s="38" t="s">
        <v>224</v>
      </c>
      <c r="B195" s="39" t="s">
        <v>356</v>
      </c>
      <c r="C195" s="32">
        <v>49.9</v>
      </c>
      <c r="D195" s="32">
        <f t="shared" si="12"/>
        <v>59.879999999999995</v>
      </c>
      <c r="E195" s="32">
        <f t="shared" si="11"/>
        <v>31.793564829563554</v>
      </c>
      <c r="F195" s="32" t="s">
        <v>267</v>
      </c>
      <c r="G195" s="32" t="s">
        <v>267</v>
      </c>
      <c r="H195" s="32" t="s">
        <v>267</v>
      </c>
      <c r="I195" s="32" t="s">
        <v>267</v>
      </c>
      <c r="J195" s="32" t="s">
        <v>267</v>
      </c>
      <c r="K195" s="32" t="s">
        <v>267</v>
      </c>
      <c r="L195" s="18" t="s">
        <v>272</v>
      </c>
      <c r="M195" s="13"/>
    </row>
    <row r="196" spans="1:13" s="4" customFormat="1" ht="21" customHeight="1">
      <c r="A196" s="35" t="s">
        <v>219</v>
      </c>
      <c r="B196" s="39" t="s">
        <v>356</v>
      </c>
      <c r="C196" s="32">
        <v>108.01</v>
      </c>
      <c r="D196" s="32">
        <f t="shared" si="12"/>
        <v>129.612</v>
      </c>
      <c r="E196" s="32">
        <f t="shared" si="11"/>
        <v>68.81809493469258</v>
      </c>
      <c r="F196" s="32" t="s">
        <v>267</v>
      </c>
      <c r="G196" s="32" t="s">
        <v>267</v>
      </c>
      <c r="H196" s="32" t="s">
        <v>267</v>
      </c>
      <c r="I196" s="32" t="s">
        <v>267</v>
      </c>
      <c r="J196" s="32" t="s">
        <v>267</v>
      </c>
      <c r="K196" s="32" t="s">
        <v>267</v>
      </c>
      <c r="L196" s="18" t="s">
        <v>272</v>
      </c>
      <c r="M196" s="13"/>
    </row>
    <row r="197" spans="1:13" s="4" customFormat="1" ht="21" customHeight="1" hidden="1">
      <c r="A197" s="49" t="s">
        <v>212</v>
      </c>
      <c r="B197" s="39" t="s">
        <v>6</v>
      </c>
      <c r="C197" s="32" t="e">
        <f>#REF!/10000</f>
        <v>#REF!</v>
      </c>
      <c r="D197" s="32" t="e">
        <f t="shared" si="12"/>
        <v>#REF!</v>
      </c>
      <c r="E197" s="32" t="e">
        <f t="shared" si="11"/>
        <v>#REF!</v>
      </c>
      <c r="F197" s="32" t="s">
        <v>267</v>
      </c>
      <c r="G197" s="32" t="s">
        <v>267</v>
      </c>
      <c r="H197" s="32" t="s">
        <v>267</v>
      </c>
      <c r="I197" s="32" t="s">
        <v>267</v>
      </c>
      <c r="J197" s="32" t="s">
        <v>267</v>
      </c>
      <c r="K197" s="32" t="s">
        <v>267</v>
      </c>
      <c r="L197" s="18" t="s">
        <v>279</v>
      </c>
      <c r="M197" s="13"/>
    </row>
    <row r="198" spans="1:13" s="4" customFormat="1" ht="21" customHeight="1" hidden="1">
      <c r="A198" s="57" t="s">
        <v>202</v>
      </c>
      <c r="B198" s="39" t="s">
        <v>6</v>
      </c>
      <c r="C198" s="32" t="e">
        <f>#REF!/10000</f>
        <v>#REF!</v>
      </c>
      <c r="D198" s="32" t="e">
        <f t="shared" si="12"/>
        <v>#REF!</v>
      </c>
      <c r="E198" s="32" t="e">
        <f t="shared" si="11"/>
        <v>#REF!</v>
      </c>
      <c r="F198" s="32" t="s">
        <v>267</v>
      </c>
      <c r="G198" s="32" t="s">
        <v>267</v>
      </c>
      <c r="H198" s="32" t="s">
        <v>267</v>
      </c>
      <c r="I198" s="32" t="s">
        <v>267</v>
      </c>
      <c r="J198" s="32" t="s">
        <v>267</v>
      </c>
      <c r="K198" s="32" t="s">
        <v>267</v>
      </c>
      <c r="L198" s="18" t="s">
        <v>274</v>
      </c>
      <c r="M198" s="11"/>
    </row>
    <row r="199" spans="1:13" s="4" customFormat="1" ht="21" customHeight="1" hidden="1">
      <c r="A199" s="57" t="s">
        <v>201</v>
      </c>
      <c r="B199" s="39" t="s">
        <v>6</v>
      </c>
      <c r="C199" s="32" t="e">
        <f>#REF!/10000</f>
        <v>#REF!</v>
      </c>
      <c r="D199" s="32" t="e">
        <f t="shared" si="12"/>
        <v>#REF!</v>
      </c>
      <c r="E199" s="32" t="e">
        <f t="shared" si="11"/>
        <v>#REF!</v>
      </c>
      <c r="F199" s="32" t="s">
        <v>267</v>
      </c>
      <c r="G199" s="32" t="s">
        <v>267</v>
      </c>
      <c r="H199" s="32" t="s">
        <v>267</v>
      </c>
      <c r="I199" s="32" t="s">
        <v>267</v>
      </c>
      <c r="J199" s="32" t="s">
        <v>267</v>
      </c>
      <c r="K199" s="32" t="s">
        <v>267</v>
      </c>
      <c r="L199" s="18" t="s">
        <v>274</v>
      </c>
      <c r="M199" s="11"/>
    </row>
    <row r="200" spans="1:13" s="4" customFormat="1" ht="21" customHeight="1" hidden="1">
      <c r="A200" s="48" t="s">
        <v>53</v>
      </c>
      <c r="B200" s="39" t="s">
        <v>6</v>
      </c>
      <c r="C200" s="32" t="e">
        <f>#REF!/10000</f>
        <v>#REF!</v>
      </c>
      <c r="D200" s="32" t="e">
        <f t="shared" si="12"/>
        <v>#REF!</v>
      </c>
      <c r="E200" s="32" t="e">
        <f t="shared" si="11"/>
        <v>#REF!</v>
      </c>
      <c r="F200" s="32" t="s">
        <v>267</v>
      </c>
      <c r="G200" s="32" t="s">
        <v>267</v>
      </c>
      <c r="H200" s="32" t="s">
        <v>267</v>
      </c>
      <c r="I200" s="32" t="s">
        <v>267</v>
      </c>
      <c r="J200" s="32" t="s">
        <v>267</v>
      </c>
      <c r="K200" s="32" t="s">
        <v>267</v>
      </c>
      <c r="L200" s="18"/>
      <c r="M200" s="11"/>
    </row>
    <row r="201" spans="1:13" s="5" customFormat="1" ht="21" customHeight="1">
      <c r="A201" s="51" t="s">
        <v>54</v>
      </c>
      <c r="B201" s="39" t="s">
        <v>6</v>
      </c>
      <c r="C201" s="32">
        <v>274.5</v>
      </c>
      <c r="D201" s="32">
        <f t="shared" si="12"/>
        <v>329.4</v>
      </c>
      <c r="E201" s="32">
        <f t="shared" si="11"/>
        <v>174.8964638419879</v>
      </c>
      <c r="F201" s="32" t="s">
        <v>267</v>
      </c>
      <c r="G201" s="32" t="s">
        <v>267</v>
      </c>
      <c r="H201" s="32" t="s">
        <v>267</v>
      </c>
      <c r="I201" s="32" t="s">
        <v>267</v>
      </c>
      <c r="J201" s="32" t="s">
        <v>267</v>
      </c>
      <c r="K201" s="32" t="s">
        <v>267</v>
      </c>
      <c r="L201" s="18"/>
      <c r="M201" s="11"/>
    </row>
    <row r="202" spans="1:13" s="5" customFormat="1" ht="21" customHeight="1" hidden="1">
      <c r="A202" s="54" t="s">
        <v>149</v>
      </c>
      <c r="B202" s="39" t="s">
        <v>142</v>
      </c>
      <c r="C202" s="32" t="e">
        <f>#REF!/10000</f>
        <v>#REF!</v>
      </c>
      <c r="D202" s="32" t="e">
        <f t="shared" si="12"/>
        <v>#REF!</v>
      </c>
      <c r="E202" s="32" t="e">
        <f t="shared" si="11"/>
        <v>#REF!</v>
      </c>
      <c r="F202" s="32" t="s">
        <v>267</v>
      </c>
      <c r="G202" s="32" t="s">
        <v>267</v>
      </c>
      <c r="H202" s="32" t="s">
        <v>267</v>
      </c>
      <c r="I202" s="32" t="s">
        <v>267</v>
      </c>
      <c r="J202" s="32" t="s">
        <v>267</v>
      </c>
      <c r="K202" s="32" t="s">
        <v>267</v>
      </c>
      <c r="L202" s="18" t="s">
        <v>274</v>
      </c>
      <c r="M202" s="11"/>
    </row>
    <row r="203" spans="1:13" s="5" customFormat="1" ht="18" customHeight="1">
      <c r="A203" s="36" t="s">
        <v>314</v>
      </c>
      <c r="B203" s="42" t="s">
        <v>0</v>
      </c>
      <c r="C203" s="32">
        <v>3.2</v>
      </c>
      <c r="D203" s="32">
        <f t="shared" si="12"/>
        <v>3.84</v>
      </c>
      <c r="E203" s="32">
        <f t="shared" si="11"/>
        <v>2.038865880853775</v>
      </c>
      <c r="F203" s="32" t="s">
        <v>267</v>
      </c>
      <c r="G203" s="32" t="s">
        <v>267</v>
      </c>
      <c r="H203" s="32" t="s">
        <v>267</v>
      </c>
      <c r="I203" s="32" t="s">
        <v>267</v>
      </c>
      <c r="J203" s="32" t="s">
        <v>267</v>
      </c>
      <c r="K203" s="32" t="s">
        <v>267</v>
      </c>
      <c r="L203" s="18" t="s">
        <v>381</v>
      </c>
      <c r="M203" s="11"/>
    </row>
    <row r="204" spans="1:13" s="4" customFormat="1" ht="18" customHeight="1">
      <c r="A204" s="36" t="s">
        <v>226</v>
      </c>
      <c r="B204" s="42" t="s">
        <v>0</v>
      </c>
      <c r="C204" s="32">
        <v>3.97</v>
      </c>
      <c r="D204" s="32">
        <f t="shared" si="12"/>
        <v>4.764</v>
      </c>
      <c r="E204" s="32">
        <f t="shared" si="11"/>
        <v>2.529467983434215</v>
      </c>
      <c r="F204" s="32" t="s">
        <v>267</v>
      </c>
      <c r="G204" s="32" t="s">
        <v>267</v>
      </c>
      <c r="H204" s="32" t="s">
        <v>267</v>
      </c>
      <c r="I204" s="32" t="s">
        <v>267</v>
      </c>
      <c r="J204" s="32" t="s">
        <v>267</v>
      </c>
      <c r="K204" s="32" t="s">
        <v>267</v>
      </c>
      <c r="L204" s="18" t="s">
        <v>381</v>
      </c>
      <c r="M204" s="11"/>
    </row>
    <row r="205" spans="1:13" s="4" customFormat="1" ht="18" customHeight="1" hidden="1">
      <c r="A205" s="36" t="s">
        <v>195</v>
      </c>
      <c r="B205" s="42" t="s">
        <v>0</v>
      </c>
      <c r="C205" s="32" t="e">
        <f>#REF!/10000</f>
        <v>#REF!</v>
      </c>
      <c r="D205" s="32" t="e">
        <f t="shared" si="12"/>
        <v>#REF!</v>
      </c>
      <c r="E205" s="32" t="e">
        <f t="shared" si="11"/>
        <v>#REF!</v>
      </c>
      <c r="F205" s="32" t="s">
        <v>267</v>
      </c>
      <c r="G205" s="32" t="s">
        <v>267</v>
      </c>
      <c r="H205" s="32" t="s">
        <v>267</v>
      </c>
      <c r="I205" s="32" t="s">
        <v>267</v>
      </c>
      <c r="J205" s="32" t="s">
        <v>267</v>
      </c>
      <c r="K205" s="32" t="s">
        <v>267</v>
      </c>
      <c r="L205" s="18" t="s">
        <v>311</v>
      </c>
      <c r="M205" s="11"/>
    </row>
    <row r="206" spans="1:13" s="4" customFormat="1" ht="18" customHeight="1" hidden="1">
      <c r="A206" s="36" t="s">
        <v>113</v>
      </c>
      <c r="B206" s="42" t="s">
        <v>0</v>
      </c>
      <c r="C206" s="32" t="e">
        <f>#REF!/10000</f>
        <v>#REF!</v>
      </c>
      <c r="D206" s="32" t="e">
        <f t="shared" si="12"/>
        <v>#REF!</v>
      </c>
      <c r="E206" s="32" t="e">
        <f t="shared" si="11"/>
        <v>#REF!</v>
      </c>
      <c r="F206" s="32" t="s">
        <v>267</v>
      </c>
      <c r="G206" s="32" t="s">
        <v>267</v>
      </c>
      <c r="H206" s="32" t="s">
        <v>267</v>
      </c>
      <c r="I206" s="32" t="s">
        <v>267</v>
      </c>
      <c r="J206" s="32" t="s">
        <v>267</v>
      </c>
      <c r="K206" s="32" t="s">
        <v>267</v>
      </c>
      <c r="L206" s="18" t="s">
        <v>311</v>
      </c>
      <c r="M206" s="11"/>
    </row>
    <row r="207" spans="1:13" s="4" customFormat="1" ht="18" customHeight="1" hidden="1">
      <c r="A207" s="36" t="s">
        <v>114</v>
      </c>
      <c r="B207" s="42" t="s">
        <v>0</v>
      </c>
      <c r="C207" s="32" t="e">
        <f>#REF!/10000</f>
        <v>#REF!</v>
      </c>
      <c r="D207" s="32" t="e">
        <f t="shared" si="12"/>
        <v>#REF!</v>
      </c>
      <c r="E207" s="32" t="e">
        <f t="shared" si="11"/>
        <v>#REF!</v>
      </c>
      <c r="F207" s="32" t="s">
        <v>267</v>
      </c>
      <c r="G207" s="32" t="s">
        <v>267</v>
      </c>
      <c r="H207" s="32" t="s">
        <v>267</v>
      </c>
      <c r="I207" s="32" t="s">
        <v>267</v>
      </c>
      <c r="J207" s="32" t="s">
        <v>267</v>
      </c>
      <c r="K207" s="32" t="s">
        <v>267</v>
      </c>
      <c r="L207" s="18" t="s">
        <v>311</v>
      </c>
      <c r="M207" s="16"/>
    </row>
    <row r="208" spans="1:13" s="4" customFormat="1" ht="18" customHeight="1" hidden="1">
      <c r="A208" s="36" t="s">
        <v>192</v>
      </c>
      <c r="B208" s="42" t="s">
        <v>0</v>
      </c>
      <c r="C208" s="32" t="e">
        <f>#REF!/10000</f>
        <v>#REF!</v>
      </c>
      <c r="D208" s="32" t="e">
        <f t="shared" si="12"/>
        <v>#REF!</v>
      </c>
      <c r="E208" s="32" t="e">
        <f t="shared" si="11"/>
        <v>#REF!</v>
      </c>
      <c r="F208" s="32" t="s">
        <v>267</v>
      </c>
      <c r="G208" s="32" t="s">
        <v>267</v>
      </c>
      <c r="H208" s="32" t="s">
        <v>267</v>
      </c>
      <c r="I208" s="32" t="s">
        <v>267</v>
      </c>
      <c r="J208" s="32" t="s">
        <v>267</v>
      </c>
      <c r="K208" s="32" t="s">
        <v>267</v>
      </c>
      <c r="L208" s="18" t="s">
        <v>311</v>
      </c>
      <c r="M208" s="16"/>
    </row>
    <row r="209" spans="1:13" s="4" customFormat="1" ht="18" customHeight="1">
      <c r="A209" s="34" t="s">
        <v>9</v>
      </c>
      <c r="B209" s="43" t="s">
        <v>6</v>
      </c>
      <c r="C209" s="32">
        <v>24.79</v>
      </c>
      <c r="D209" s="32">
        <f>C209*1.1</f>
        <v>27.269000000000002</v>
      </c>
      <c r="E209" s="32">
        <f t="shared" si="11"/>
        <v>14.478602527344167</v>
      </c>
      <c r="F209" s="32" t="s">
        <v>267</v>
      </c>
      <c r="G209" s="32" t="s">
        <v>267</v>
      </c>
      <c r="H209" s="32" t="s">
        <v>267</v>
      </c>
      <c r="I209" s="32" t="s">
        <v>267</v>
      </c>
      <c r="J209" s="32" t="s">
        <v>267</v>
      </c>
      <c r="K209" s="32" t="s">
        <v>267</v>
      </c>
      <c r="L209" s="18" t="s">
        <v>311</v>
      </c>
      <c r="M209" s="16"/>
    </row>
    <row r="210" spans="1:13" s="4" customFormat="1" ht="18" customHeight="1">
      <c r="A210" s="35" t="s">
        <v>41</v>
      </c>
      <c r="B210" s="43" t="s">
        <v>6</v>
      </c>
      <c r="C210" s="32">
        <v>35.01</v>
      </c>
      <c r="D210" s="32">
        <f>C210*1.1</f>
        <v>38.511</v>
      </c>
      <c r="E210" s="32">
        <f t="shared" si="11"/>
        <v>20.44759477540618</v>
      </c>
      <c r="F210" s="32" t="s">
        <v>267</v>
      </c>
      <c r="G210" s="32" t="s">
        <v>267</v>
      </c>
      <c r="H210" s="32" t="s">
        <v>267</v>
      </c>
      <c r="I210" s="32" t="s">
        <v>267</v>
      </c>
      <c r="J210" s="32" t="s">
        <v>267</v>
      </c>
      <c r="K210" s="32" t="s">
        <v>267</v>
      </c>
      <c r="L210" s="18" t="s">
        <v>311</v>
      </c>
      <c r="M210" s="16"/>
    </row>
    <row r="211" spans="1:13" s="4" customFormat="1" ht="18" customHeight="1">
      <c r="A211" s="35" t="s">
        <v>372</v>
      </c>
      <c r="B211" s="43" t="s">
        <v>6</v>
      </c>
      <c r="C211" s="32">
        <v>33.02</v>
      </c>
      <c r="D211" s="32">
        <f>C211*1.1</f>
        <v>36.32200000000001</v>
      </c>
      <c r="E211" s="32">
        <f t="shared" si="11"/>
        <v>19.28533503238824</v>
      </c>
      <c r="F211" s="32" t="s">
        <v>267</v>
      </c>
      <c r="G211" s="32" t="s">
        <v>267</v>
      </c>
      <c r="H211" s="32" t="s">
        <v>267</v>
      </c>
      <c r="I211" s="32" t="s">
        <v>267</v>
      </c>
      <c r="J211" s="32" t="s">
        <v>267</v>
      </c>
      <c r="K211" s="32" t="s">
        <v>267</v>
      </c>
      <c r="L211" s="18" t="s">
        <v>311</v>
      </c>
      <c r="M211" s="16"/>
    </row>
    <row r="212" spans="1:13" s="4" customFormat="1" ht="18" customHeight="1">
      <c r="A212" s="37" t="s">
        <v>373</v>
      </c>
      <c r="B212" s="43" t="s">
        <v>6</v>
      </c>
      <c r="C212" s="32">
        <v>45.31</v>
      </c>
      <c r="D212" s="32">
        <f>C212*1.1</f>
        <v>49.84100000000001</v>
      </c>
      <c r="E212" s="32">
        <f t="shared" si="11"/>
        <v>26.463311033237765</v>
      </c>
      <c r="F212" s="32" t="s">
        <v>267</v>
      </c>
      <c r="G212" s="32" t="s">
        <v>267</v>
      </c>
      <c r="H212" s="32" t="s">
        <v>267</v>
      </c>
      <c r="I212" s="32" t="s">
        <v>267</v>
      </c>
      <c r="J212" s="32" t="s">
        <v>267</v>
      </c>
      <c r="K212" s="32" t="s">
        <v>267</v>
      </c>
      <c r="L212" s="18" t="s">
        <v>387</v>
      </c>
      <c r="M212" s="16"/>
    </row>
    <row r="213" spans="1:13" s="4" customFormat="1" ht="18" customHeight="1">
      <c r="A213" s="37" t="s">
        <v>302</v>
      </c>
      <c r="B213" s="43" t="s">
        <v>6</v>
      </c>
      <c r="C213" s="32">
        <v>216.54</v>
      </c>
      <c r="D213" s="32">
        <f aca="true" t="shared" si="13" ref="D213:D223">C213*1.2</f>
        <v>259.84799999999996</v>
      </c>
      <c r="E213" s="32">
        <f t="shared" si="11"/>
        <v>137.96750557502386</v>
      </c>
      <c r="F213" s="32" t="s">
        <v>267</v>
      </c>
      <c r="G213" s="32" t="s">
        <v>267</v>
      </c>
      <c r="H213" s="32" t="s">
        <v>267</v>
      </c>
      <c r="I213" s="32" t="s">
        <v>267</v>
      </c>
      <c r="J213" s="32" t="s">
        <v>267</v>
      </c>
      <c r="K213" s="32" t="s">
        <v>267</v>
      </c>
      <c r="L213" s="18" t="s">
        <v>311</v>
      </c>
      <c r="M213" s="16"/>
    </row>
    <row r="214" spans="1:13" s="4" customFormat="1" ht="21" customHeight="1" hidden="1">
      <c r="A214" s="37" t="s">
        <v>347</v>
      </c>
      <c r="B214" s="43" t="s">
        <v>6</v>
      </c>
      <c r="C214" s="32">
        <v>119.95</v>
      </c>
      <c r="D214" s="32">
        <f>C214*1.2</f>
        <v>143.94</v>
      </c>
      <c r="E214" s="32">
        <f>D214/1.8834</f>
        <v>76.42561325262822</v>
      </c>
      <c r="F214" s="32" t="s">
        <v>267</v>
      </c>
      <c r="G214" s="32" t="s">
        <v>267</v>
      </c>
      <c r="H214" s="32" t="s">
        <v>267</v>
      </c>
      <c r="I214" s="32" t="s">
        <v>267</v>
      </c>
      <c r="J214" s="32" t="s">
        <v>267</v>
      </c>
      <c r="K214" s="32" t="s">
        <v>267</v>
      </c>
      <c r="L214" s="18" t="s">
        <v>342</v>
      </c>
      <c r="M214" s="16"/>
    </row>
    <row r="215" spans="1:13" s="4" customFormat="1" ht="18" customHeight="1">
      <c r="A215" s="37" t="s">
        <v>303</v>
      </c>
      <c r="B215" s="43" t="s">
        <v>6</v>
      </c>
      <c r="C215" s="32">
        <v>114.95</v>
      </c>
      <c r="D215" s="32">
        <f t="shared" si="13"/>
        <v>137.94</v>
      </c>
      <c r="E215" s="32">
        <f t="shared" si="11"/>
        <v>73.2398853137942</v>
      </c>
      <c r="F215" s="32" t="s">
        <v>267</v>
      </c>
      <c r="G215" s="32" t="s">
        <v>267</v>
      </c>
      <c r="H215" s="32" t="s">
        <v>267</v>
      </c>
      <c r="I215" s="32" t="s">
        <v>267</v>
      </c>
      <c r="J215" s="32" t="s">
        <v>267</v>
      </c>
      <c r="K215" s="32" t="s">
        <v>267</v>
      </c>
      <c r="L215" s="18" t="s">
        <v>311</v>
      </c>
      <c r="M215" s="16"/>
    </row>
    <row r="216" spans="1:13" s="4" customFormat="1" ht="18" customHeight="1">
      <c r="A216" s="37" t="s">
        <v>304</v>
      </c>
      <c r="B216" s="43" t="s">
        <v>6</v>
      </c>
      <c r="C216" s="32">
        <v>91.16</v>
      </c>
      <c r="D216" s="32">
        <f t="shared" si="13"/>
        <v>109.392</v>
      </c>
      <c r="E216" s="32">
        <f t="shared" si="11"/>
        <v>58.082191780821915</v>
      </c>
      <c r="F216" s="32" t="s">
        <v>267</v>
      </c>
      <c r="G216" s="32" t="s">
        <v>267</v>
      </c>
      <c r="H216" s="32" t="s">
        <v>267</v>
      </c>
      <c r="I216" s="32" t="s">
        <v>267</v>
      </c>
      <c r="J216" s="32" t="s">
        <v>267</v>
      </c>
      <c r="K216" s="32" t="s">
        <v>267</v>
      </c>
      <c r="L216" s="18" t="s">
        <v>311</v>
      </c>
      <c r="M216" s="16"/>
    </row>
    <row r="217" spans="1:13" s="4" customFormat="1" ht="18" customHeight="1">
      <c r="A217" s="37" t="s">
        <v>305</v>
      </c>
      <c r="B217" s="43" t="s">
        <v>6</v>
      </c>
      <c r="C217" s="32">
        <v>65</v>
      </c>
      <c r="D217" s="32">
        <f t="shared" si="13"/>
        <v>78</v>
      </c>
      <c r="E217" s="32">
        <f t="shared" si="11"/>
        <v>41.414463204842306</v>
      </c>
      <c r="F217" s="32" t="s">
        <v>267</v>
      </c>
      <c r="G217" s="32" t="s">
        <v>267</v>
      </c>
      <c r="H217" s="32" t="s">
        <v>267</v>
      </c>
      <c r="I217" s="32" t="s">
        <v>267</v>
      </c>
      <c r="J217" s="32" t="s">
        <v>267</v>
      </c>
      <c r="K217" s="32" t="s">
        <v>267</v>
      </c>
      <c r="L217" s="18" t="s">
        <v>311</v>
      </c>
      <c r="M217" s="16"/>
    </row>
    <row r="218" spans="1:13" s="4" customFormat="1" ht="18" customHeight="1">
      <c r="A218" s="37" t="s">
        <v>310</v>
      </c>
      <c r="B218" s="43" t="s">
        <v>6</v>
      </c>
      <c r="C218" s="32">
        <v>65</v>
      </c>
      <c r="D218" s="32">
        <f t="shared" si="13"/>
        <v>78</v>
      </c>
      <c r="E218" s="32">
        <f t="shared" si="11"/>
        <v>41.414463204842306</v>
      </c>
      <c r="F218" s="32" t="s">
        <v>267</v>
      </c>
      <c r="G218" s="32" t="s">
        <v>267</v>
      </c>
      <c r="H218" s="32" t="s">
        <v>267</v>
      </c>
      <c r="I218" s="32" t="s">
        <v>267</v>
      </c>
      <c r="J218" s="32" t="s">
        <v>267</v>
      </c>
      <c r="K218" s="32" t="s">
        <v>267</v>
      </c>
      <c r="L218" s="18" t="s">
        <v>311</v>
      </c>
      <c r="M218" s="11"/>
    </row>
    <row r="219" spans="1:13" s="4" customFormat="1" ht="18" customHeight="1">
      <c r="A219" s="37" t="s">
        <v>338</v>
      </c>
      <c r="B219" s="43" t="s">
        <v>6</v>
      </c>
      <c r="C219" s="32">
        <v>43.04</v>
      </c>
      <c r="D219" s="32">
        <f t="shared" si="13"/>
        <v>51.647999999999996</v>
      </c>
      <c r="E219" s="32">
        <f t="shared" si="11"/>
        <v>27.422746097483273</v>
      </c>
      <c r="F219" s="32"/>
      <c r="G219" s="32"/>
      <c r="H219" s="32"/>
      <c r="I219" s="32"/>
      <c r="J219" s="32" t="s">
        <v>267</v>
      </c>
      <c r="K219" s="32" t="s">
        <v>267</v>
      </c>
      <c r="L219" s="18" t="s">
        <v>387</v>
      </c>
      <c r="M219" s="11"/>
    </row>
    <row r="220" spans="1:13" s="4" customFormat="1" ht="21" customHeight="1" hidden="1">
      <c r="A220" s="53" t="s">
        <v>234</v>
      </c>
      <c r="B220" s="39" t="s">
        <v>6</v>
      </c>
      <c r="C220" s="32" t="e">
        <f>#REF!/10000</f>
        <v>#REF!</v>
      </c>
      <c r="D220" s="32" t="e">
        <f t="shared" si="13"/>
        <v>#REF!</v>
      </c>
      <c r="E220" s="32" t="e">
        <f t="shared" si="11"/>
        <v>#REF!</v>
      </c>
      <c r="F220" s="32" t="s">
        <v>267</v>
      </c>
      <c r="G220" s="32" t="s">
        <v>267</v>
      </c>
      <c r="H220" s="32" t="s">
        <v>267</v>
      </c>
      <c r="I220" s="32" t="s">
        <v>267</v>
      </c>
      <c r="J220" s="32" t="s">
        <v>267</v>
      </c>
      <c r="K220" s="32" t="s">
        <v>267</v>
      </c>
      <c r="L220" s="18" t="s">
        <v>311</v>
      </c>
      <c r="M220" s="11"/>
    </row>
    <row r="221" spans="1:13" s="4" customFormat="1" ht="18.75" customHeight="1">
      <c r="A221" s="35" t="s">
        <v>328</v>
      </c>
      <c r="B221" s="43" t="s">
        <v>324</v>
      </c>
      <c r="C221" s="32">
        <v>11.14</v>
      </c>
      <c r="D221" s="32">
        <f>C221*1.2</f>
        <v>13.368</v>
      </c>
      <c r="E221" s="32">
        <f t="shared" si="11"/>
        <v>7.097801847722205</v>
      </c>
      <c r="F221" s="32" t="s">
        <v>267</v>
      </c>
      <c r="G221" s="32" t="s">
        <v>267</v>
      </c>
      <c r="H221" s="32" t="s">
        <v>267</v>
      </c>
      <c r="I221" s="32" t="s">
        <v>267</v>
      </c>
      <c r="J221" s="32" t="s">
        <v>267</v>
      </c>
      <c r="K221" s="32" t="s">
        <v>267</v>
      </c>
      <c r="L221" s="18" t="s">
        <v>381</v>
      </c>
      <c r="M221" s="11"/>
    </row>
    <row r="222" spans="1:13" s="4" customFormat="1" ht="18.75" customHeight="1">
      <c r="A222" s="35" t="s">
        <v>325</v>
      </c>
      <c r="B222" s="43" t="s">
        <v>324</v>
      </c>
      <c r="C222" s="32">
        <v>11.86</v>
      </c>
      <c r="D222" s="32">
        <f>C222*1.2</f>
        <v>14.232</v>
      </c>
      <c r="E222" s="32">
        <f t="shared" si="11"/>
        <v>7.556546670914304</v>
      </c>
      <c r="F222" s="32" t="s">
        <v>267</v>
      </c>
      <c r="G222" s="32" t="s">
        <v>267</v>
      </c>
      <c r="H222" s="32" t="s">
        <v>267</v>
      </c>
      <c r="I222" s="32" t="s">
        <v>267</v>
      </c>
      <c r="J222" s="32" t="s">
        <v>267</v>
      </c>
      <c r="K222" s="32" t="s">
        <v>267</v>
      </c>
      <c r="L222" s="18" t="s">
        <v>381</v>
      </c>
      <c r="M222" s="11"/>
    </row>
    <row r="223" spans="1:13" s="4" customFormat="1" ht="18.75" customHeight="1">
      <c r="A223" s="35" t="s">
        <v>326</v>
      </c>
      <c r="B223" s="43" t="s">
        <v>324</v>
      </c>
      <c r="C223" s="32">
        <v>11.37</v>
      </c>
      <c r="D223" s="32">
        <f t="shared" si="13"/>
        <v>13.643999999999998</v>
      </c>
      <c r="E223" s="32">
        <f t="shared" si="11"/>
        <v>7.244345332908569</v>
      </c>
      <c r="F223" s="32" t="s">
        <v>267</v>
      </c>
      <c r="G223" s="32" t="s">
        <v>267</v>
      </c>
      <c r="H223" s="32" t="s">
        <v>267</v>
      </c>
      <c r="I223" s="32" t="s">
        <v>267</v>
      </c>
      <c r="J223" s="32" t="s">
        <v>267</v>
      </c>
      <c r="K223" s="32" t="s">
        <v>267</v>
      </c>
      <c r="L223" s="18" t="s">
        <v>381</v>
      </c>
      <c r="M223" s="11"/>
    </row>
    <row r="224" spans="1:13" s="4" customFormat="1" ht="18.75" customHeight="1">
      <c r="A224" s="35" t="s">
        <v>327</v>
      </c>
      <c r="B224" s="43" t="s">
        <v>324</v>
      </c>
      <c r="C224" s="32">
        <v>15.54</v>
      </c>
      <c r="D224" s="32">
        <f t="shared" si="12"/>
        <v>18.648</v>
      </c>
      <c r="E224" s="32">
        <f t="shared" si="11"/>
        <v>9.901242433896146</v>
      </c>
      <c r="F224" s="32" t="s">
        <v>267</v>
      </c>
      <c r="G224" s="32" t="s">
        <v>267</v>
      </c>
      <c r="H224" s="32" t="s">
        <v>267</v>
      </c>
      <c r="I224" s="32" t="s">
        <v>267</v>
      </c>
      <c r="J224" s="32" t="s">
        <v>267</v>
      </c>
      <c r="K224" s="32" t="s">
        <v>267</v>
      </c>
      <c r="L224" s="18" t="s">
        <v>381</v>
      </c>
      <c r="M224" s="11"/>
    </row>
    <row r="225" spans="1:13" s="4" customFormat="1" ht="18.75" customHeight="1">
      <c r="A225" s="35" t="s">
        <v>103</v>
      </c>
      <c r="B225" s="43" t="s">
        <v>3</v>
      </c>
      <c r="C225" s="32">
        <v>2.3</v>
      </c>
      <c r="D225" s="32">
        <f t="shared" si="12"/>
        <v>2.76</v>
      </c>
      <c r="E225" s="32">
        <f aca="true" t="shared" si="14" ref="E225:E293">D225/1.8834</f>
        <v>1.4654348518636509</v>
      </c>
      <c r="F225" s="32" t="s">
        <v>267</v>
      </c>
      <c r="G225" s="32" t="s">
        <v>267</v>
      </c>
      <c r="H225" s="32" t="s">
        <v>267</v>
      </c>
      <c r="I225" s="32" t="s">
        <v>267</v>
      </c>
      <c r="J225" s="32" t="s">
        <v>267</v>
      </c>
      <c r="K225" s="32" t="s">
        <v>267</v>
      </c>
      <c r="L225" s="18" t="s">
        <v>381</v>
      </c>
      <c r="M225" s="11"/>
    </row>
    <row r="226" spans="1:13" s="4" customFormat="1" ht="18.75" customHeight="1">
      <c r="A226" s="35" t="s">
        <v>104</v>
      </c>
      <c r="B226" s="43" t="s">
        <v>56</v>
      </c>
      <c r="C226" s="32">
        <v>23.78</v>
      </c>
      <c r="D226" s="32">
        <f t="shared" si="12"/>
        <v>28.536</v>
      </c>
      <c r="E226" s="32">
        <f t="shared" si="14"/>
        <v>15.151322077094617</v>
      </c>
      <c r="F226" s="32" t="s">
        <v>267</v>
      </c>
      <c r="G226" s="32" t="s">
        <v>267</v>
      </c>
      <c r="H226" s="32" t="s">
        <v>267</v>
      </c>
      <c r="I226" s="32" t="s">
        <v>267</v>
      </c>
      <c r="J226" s="32" t="s">
        <v>267</v>
      </c>
      <c r="K226" s="32" t="s">
        <v>267</v>
      </c>
      <c r="L226" s="18" t="s">
        <v>381</v>
      </c>
      <c r="M226" s="11"/>
    </row>
    <row r="227" spans="1:13" s="4" customFormat="1" ht="18.75" customHeight="1">
      <c r="A227" s="37" t="s">
        <v>245</v>
      </c>
      <c r="B227" s="43" t="s">
        <v>28</v>
      </c>
      <c r="C227" s="32">
        <v>3.3</v>
      </c>
      <c r="D227" s="32">
        <f t="shared" si="12"/>
        <v>3.9599999999999995</v>
      </c>
      <c r="E227" s="32">
        <f t="shared" si="14"/>
        <v>2.1025804396304553</v>
      </c>
      <c r="F227" s="32" t="s">
        <v>267</v>
      </c>
      <c r="G227" s="32" t="s">
        <v>267</v>
      </c>
      <c r="H227" s="32" t="s">
        <v>267</v>
      </c>
      <c r="I227" s="32" t="s">
        <v>267</v>
      </c>
      <c r="J227" s="32" t="s">
        <v>267</v>
      </c>
      <c r="K227" s="32" t="s">
        <v>267</v>
      </c>
      <c r="L227" s="18" t="s">
        <v>381</v>
      </c>
      <c r="M227" s="11"/>
    </row>
    <row r="228" spans="1:13" s="4" customFormat="1" ht="18.75" customHeight="1">
      <c r="A228" s="37" t="s">
        <v>246</v>
      </c>
      <c r="B228" s="43" t="s">
        <v>28</v>
      </c>
      <c r="C228" s="32">
        <v>3.22</v>
      </c>
      <c r="D228" s="32">
        <f>C228*1.2</f>
        <v>3.864</v>
      </c>
      <c r="E228" s="32">
        <f t="shared" si="14"/>
        <v>2.051608792609111</v>
      </c>
      <c r="F228" s="32" t="s">
        <v>267</v>
      </c>
      <c r="G228" s="32" t="s">
        <v>267</v>
      </c>
      <c r="H228" s="32" t="s">
        <v>267</v>
      </c>
      <c r="I228" s="32" t="s">
        <v>267</v>
      </c>
      <c r="J228" s="32" t="s">
        <v>267</v>
      </c>
      <c r="K228" s="32" t="s">
        <v>267</v>
      </c>
      <c r="L228" s="18" t="s">
        <v>381</v>
      </c>
      <c r="M228" s="11"/>
    </row>
    <row r="229" spans="1:13" s="4" customFormat="1" ht="18.75" customHeight="1">
      <c r="A229" s="35" t="s">
        <v>125</v>
      </c>
      <c r="B229" s="43" t="s">
        <v>6</v>
      </c>
      <c r="C229" s="32">
        <v>28.44</v>
      </c>
      <c r="D229" s="32">
        <f>C229</f>
        <v>28.44</v>
      </c>
      <c r="E229" s="32">
        <f t="shared" si="14"/>
        <v>15.100350430073274</v>
      </c>
      <c r="F229" s="32" t="s">
        <v>267</v>
      </c>
      <c r="G229" s="32" t="s">
        <v>267</v>
      </c>
      <c r="H229" s="32" t="s">
        <v>267</v>
      </c>
      <c r="I229" s="32" t="s">
        <v>267</v>
      </c>
      <c r="J229" s="32" t="s">
        <v>267</v>
      </c>
      <c r="K229" s="32" t="s">
        <v>267</v>
      </c>
      <c r="L229" s="18" t="s">
        <v>381</v>
      </c>
      <c r="M229" s="11"/>
    </row>
    <row r="230" spans="1:13" s="4" customFormat="1" ht="18.75" customHeight="1">
      <c r="A230" s="35" t="s">
        <v>126</v>
      </c>
      <c r="B230" s="43" t="s">
        <v>6</v>
      </c>
      <c r="C230" s="32">
        <v>29.25</v>
      </c>
      <c r="D230" s="32">
        <f>C230</f>
        <v>29.25</v>
      </c>
      <c r="E230" s="32">
        <f t="shared" si="14"/>
        <v>15.530423701815865</v>
      </c>
      <c r="F230" s="32" t="s">
        <v>267</v>
      </c>
      <c r="G230" s="32" t="s">
        <v>267</v>
      </c>
      <c r="H230" s="32" t="s">
        <v>267</v>
      </c>
      <c r="I230" s="32" t="s">
        <v>267</v>
      </c>
      <c r="J230" s="32" t="s">
        <v>267</v>
      </c>
      <c r="K230" s="32" t="s">
        <v>267</v>
      </c>
      <c r="L230" s="18" t="s">
        <v>381</v>
      </c>
      <c r="M230" s="11"/>
    </row>
    <row r="231" spans="1:13" s="3" customFormat="1" ht="18.75" customHeight="1">
      <c r="A231" s="35" t="s">
        <v>127</v>
      </c>
      <c r="B231" s="43" t="s">
        <v>6</v>
      </c>
      <c r="C231" s="32">
        <v>31.13</v>
      </c>
      <c r="D231" s="32">
        <f>C231</f>
        <v>31.13</v>
      </c>
      <c r="E231" s="32">
        <f t="shared" si="14"/>
        <v>16.52861845598386</v>
      </c>
      <c r="F231" s="32" t="s">
        <v>267</v>
      </c>
      <c r="G231" s="32" t="s">
        <v>267</v>
      </c>
      <c r="H231" s="32" t="s">
        <v>267</v>
      </c>
      <c r="I231" s="32" t="s">
        <v>267</v>
      </c>
      <c r="J231" s="32" t="s">
        <v>267</v>
      </c>
      <c r="K231" s="32" t="s">
        <v>267</v>
      </c>
      <c r="L231" s="18" t="s">
        <v>381</v>
      </c>
      <c r="M231" s="11"/>
    </row>
    <row r="232" spans="1:13" s="3" customFormat="1" ht="18.75" customHeight="1">
      <c r="A232" s="35" t="s">
        <v>168</v>
      </c>
      <c r="B232" s="43" t="s">
        <v>6</v>
      </c>
      <c r="C232" s="32">
        <v>135.71</v>
      </c>
      <c r="D232" s="32">
        <f>C232*1.2</f>
        <v>162.852</v>
      </c>
      <c r="E232" s="32">
        <f t="shared" si="14"/>
        <v>86.46702771583307</v>
      </c>
      <c r="F232" s="32" t="s">
        <v>267</v>
      </c>
      <c r="G232" s="32" t="s">
        <v>267</v>
      </c>
      <c r="H232" s="32" t="s">
        <v>267</v>
      </c>
      <c r="I232" s="32" t="s">
        <v>267</v>
      </c>
      <c r="J232" s="32" t="s">
        <v>267</v>
      </c>
      <c r="K232" s="32" t="s">
        <v>267</v>
      </c>
      <c r="L232" s="18" t="s">
        <v>381</v>
      </c>
      <c r="M232" s="16"/>
    </row>
    <row r="233" spans="1:13" s="4" customFormat="1" ht="18.75" customHeight="1">
      <c r="A233" s="35" t="s">
        <v>194</v>
      </c>
      <c r="B233" s="43" t="s">
        <v>6</v>
      </c>
      <c r="C233" s="32">
        <v>134.51</v>
      </c>
      <c r="D233" s="32">
        <f aca="true" t="shared" si="15" ref="D233:D296">C233*1.2</f>
        <v>161.41199999999998</v>
      </c>
      <c r="E233" s="32">
        <f t="shared" si="14"/>
        <v>85.7024530105129</v>
      </c>
      <c r="F233" s="32" t="s">
        <v>267</v>
      </c>
      <c r="G233" s="32" t="s">
        <v>267</v>
      </c>
      <c r="H233" s="32" t="s">
        <v>267</v>
      </c>
      <c r="I233" s="32" t="s">
        <v>267</v>
      </c>
      <c r="J233" s="32" t="s">
        <v>267</v>
      </c>
      <c r="K233" s="32" t="s">
        <v>267</v>
      </c>
      <c r="L233" s="18" t="s">
        <v>381</v>
      </c>
      <c r="M233" s="16"/>
    </row>
    <row r="234" spans="1:13" s="3" customFormat="1" ht="21" customHeight="1" hidden="1">
      <c r="A234" s="57" t="s">
        <v>204</v>
      </c>
      <c r="B234" s="39" t="s">
        <v>6</v>
      </c>
      <c r="C234" s="32" t="e">
        <f>#REF!/10000</f>
        <v>#REF!</v>
      </c>
      <c r="D234" s="32" t="e">
        <f t="shared" si="15"/>
        <v>#REF!</v>
      </c>
      <c r="E234" s="32" t="e">
        <f t="shared" si="14"/>
        <v>#REF!</v>
      </c>
      <c r="F234" s="32" t="s">
        <v>267</v>
      </c>
      <c r="G234" s="32" t="s">
        <v>267</v>
      </c>
      <c r="H234" s="32" t="s">
        <v>267</v>
      </c>
      <c r="I234" s="32" t="s">
        <v>267</v>
      </c>
      <c r="J234" s="32" t="s">
        <v>267</v>
      </c>
      <c r="K234" s="32" t="s">
        <v>267</v>
      </c>
      <c r="L234" s="18" t="s">
        <v>274</v>
      </c>
      <c r="M234" s="16"/>
    </row>
    <row r="235" spans="1:13" s="4" customFormat="1" ht="21" customHeight="1" hidden="1">
      <c r="A235" s="49" t="s">
        <v>55</v>
      </c>
      <c r="B235" s="39" t="s">
        <v>6</v>
      </c>
      <c r="C235" s="32" t="e">
        <f>#REF!/10000</f>
        <v>#REF!</v>
      </c>
      <c r="D235" s="32" t="e">
        <f t="shared" si="15"/>
        <v>#REF!</v>
      </c>
      <c r="E235" s="32" t="e">
        <f t="shared" si="14"/>
        <v>#REF!</v>
      </c>
      <c r="F235" s="32" t="s">
        <v>267</v>
      </c>
      <c r="G235" s="32" t="s">
        <v>267</v>
      </c>
      <c r="H235" s="32" t="s">
        <v>267</v>
      </c>
      <c r="I235" s="32" t="s">
        <v>267</v>
      </c>
      <c r="J235" s="32" t="s">
        <v>267</v>
      </c>
      <c r="K235" s="32" t="s">
        <v>267</v>
      </c>
      <c r="L235" s="18"/>
      <c r="M235" s="11"/>
    </row>
    <row r="236" spans="1:13" s="4" customFormat="1" ht="18" customHeight="1">
      <c r="A236" s="35" t="s">
        <v>364</v>
      </c>
      <c r="B236" s="39" t="s">
        <v>6</v>
      </c>
      <c r="C236" s="32">
        <v>4430.09</v>
      </c>
      <c r="D236" s="32">
        <f>C236*1.2</f>
        <v>5316.108</v>
      </c>
      <c r="E236" s="32">
        <f>D236/1.8834</f>
        <v>2822.612296909844</v>
      </c>
      <c r="F236" s="32" t="s">
        <v>267</v>
      </c>
      <c r="G236" s="32" t="s">
        <v>267</v>
      </c>
      <c r="H236" s="32" t="s">
        <v>267</v>
      </c>
      <c r="I236" s="32" t="s">
        <v>267</v>
      </c>
      <c r="J236" s="32" t="s">
        <v>267</v>
      </c>
      <c r="K236" s="32" t="s">
        <v>267</v>
      </c>
      <c r="L236" s="18" t="s">
        <v>365</v>
      </c>
      <c r="M236" s="11"/>
    </row>
    <row r="237" spans="1:13" s="4" customFormat="1" ht="18" customHeight="1">
      <c r="A237" s="51" t="s">
        <v>299</v>
      </c>
      <c r="B237" s="39" t="s">
        <v>6</v>
      </c>
      <c r="C237" s="32">
        <v>29.05</v>
      </c>
      <c r="D237" s="32">
        <f t="shared" si="15"/>
        <v>34.86</v>
      </c>
      <c r="E237" s="32">
        <f t="shared" si="14"/>
        <v>18.509079324625677</v>
      </c>
      <c r="F237" s="32" t="s">
        <v>267</v>
      </c>
      <c r="G237" s="32" t="s">
        <v>267</v>
      </c>
      <c r="H237" s="32" t="s">
        <v>267</v>
      </c>
      <c r="I237" s="32" t="s">
        <v>267</v>
      </c>
      <c r="J237" s="32" t="s">
        <v>267</v>
      </c>
      <c r="K237" s="32" t="s">
        <v>267</v>
      </c>
      <c r="L237" s="18"/>
      <c r="M237" s="11"/>
    </row>
    <row r="238" spans="1:13" s="4" customFormat="1" ht="18" customHeight="1">
      <c r="A238" s="51" t="s">
        <v>300</v>
      </c>
      <c r="B238" s="39" t="s">
        <v>6</v>
      </c>
      <c r="C238" s="32">
        <v>29.05</v>
      </c>
      <c r="D238" s="32">
        <f t="shared" si="15"/>
        <v>34.86</v>
      </c>
      <c r="E238" s="32">
        <f t="shared" si="14"/>
        <v>18.509079324625677</v>
      </c>
      <c r="F238" s="32" t="s">
        <v>267</v>
      </c>
      <c r="G238" s="32" t="s">
        <v>267</v>
      </c>
      <c r="H238" s="32" t="s">
        <v>267</v>
      </c>
      <c r="I238" s="32" t="s">
        <v>267</v>
      </c>
      <c r="J238" s="32" t="s">
        <v>267</v>
      </c>
      <c r="K238" s="32" t="s">
        <v>267</v>
      </c>
      <c r="L238" s="18"/>
      <c r="M238" s="11"/>
    </row>
    <row r="239" spans="1:13" s="4" customFormat="1" ht="18" customHeight="1">
      <c r="A239" s="35" t="s">
        <v>366</v>
      </c>
      <c r="B239" s="39" t="s">
        <v>6</v>
      </c>
      <c r="C239" s="32">
        <v>247.94</v>
      </c>
      <c r="D239" s="32">
        <f t="shared" si="15"/>
        <v>297.52799999999996</v>
      </c>
      <c r="E239" s="32"/>
      <c r="F239" s="32" t="s">
        <v>267</v>
      </c>
      <c r="G239" s="32" t="s">
        <v>267</v>
      </c>
      <c r="H239" s="32" t="s">
        <v>267</v>
      </c>
      <c r="I239" s="32" t="s">
        <v>267</v>
      </c>
      <c r="J239" s="32" t="s">
        <v>267</v>
      </c>
      <c r="K239" s="32" t="s">
        <v>267</v>
      </c>
      <c r="L239" s="18" t="s">
        <v>368</v>
      </c>
      <c r="M239" s="11"/>
    </row>
    <row r="240" spans="1:13" s="4" customFormat="1" ht="18" customHeight="1">
      <c r="A240" s="51" t="s">
        <v>36</v>
      </c>
      <c r="B240" s="39" t="s">
        <v>6</v>
      </c>
      <c r="C240" s="32">
        <v>29.15</v>
      </c>
      <c r="D240" s="32">
        <f t="shared" si="15"/>
        <v>34.98</v>
      </c>
      <c r="E240" s="32">
        <f t="shared" si="14"/>
        <v>18.572793883402355</v>
      </c>
      <c r="F240" s="32" t="s">
        <v>267</v>
      </c>
      <c r="G240" s="32" t="s">
        <v>267</v>
      </c>
      <c r="H240" s="32" t="s">
        <v>267</v>
      </c>
      <c r="I240" s="32" t="s">
        <v>267</v>
      </c>
      <c r="J240" s="32" t="s">
        <v>267</v>
      </c>
      <c r="K240" s="32" t="s">
        <v>267</v>
      </c>
      <c r="L240" s="18"/>
      <c r="M240" s="11"/>
    </row>
    <row r="241" spans="1:13" s="4" customFormat="1" ht="18" customHeight="1">
      <c r="A241" s="35" t="s">
        <v>121</v>
      </c>
      <c r="B241" s="43" t="s">
        <v>6</v>
      </c>
      <c r="C241" s="32">
        <v>29.68</v>
      </c>
      <c r="D241" s="32">
        <f>C241</f>
        <v>29.68</v>
      </c>
      <c r="E241" s="32">
        <f t="shared" si="14"/>
        <v>15.75873420409897</v>
      </c>
      <c r="F241" s="32" t="s">
        <v>267</v>
      </c>
      <c r="G241" s="32" t="s">
        <v>267</v>
      </c>
      <c r="H241" s="32" t="s">
        <v>267</v>
      </c>
      <c r="I241" s="32" t="s">
        <v>267</v>
      </c>
      <c r="J241" s="32" t="s">
        <v>267</v>
      </c>
      <c r="K241" s="32" t="s">
        <v>267</v>
      </c>
      <c r="L241" s="18" t="s">
        <v>381</v>
      </c>
      <c r="M241" s="11"/>
    </row>
    <row r="242" spans="1:13" s="4" customFormat="1" ht="18" customHeight="1">
      <c r="A242" s="35" t="s">
        <v>122</v>
      </c>
      <c r="B242" s="43" t="s">
        <v>6</v>
      </c>
      <c r="C242" s="32">
        <v>33.86</v>
      </c>
      <c r="D242" s="32">
        <f>C242</f>
        <v>33.86</v>
      </c>
      <c r="E242" s="32">
        <f t="shared" si="14"/>
        <v>17.978124668153338</v>
      </c>
      <c r="F242" s="32" t="s">
        <v>267</v>
      </c>
      <c r="G242" s="32" t="s">
        <v>267</v>
      </c>
      <c r="H242" s="32" t="s">
        <v>267</v>
      </c>
      <c r="I242" s="32" t="s">
        <v>267</v>
      </c>
      <c r="J242" s="32" t="s">
        <v>267</v>
      </c>
      <c r="K242" s="32" t="s">
        <v>267</v>
      </c>
      <c r="L242" s="18" t="s">
        <v>381</v>
      </c>
      <c r="M242" s="11"/>
    </row>
    <row r="243" spans="1:13" s="4" customFormat="1" ht="18" customHeight="1">
      <c r="A243" s="35" t="s">
        <v>123</v>
      </c>
      <c r="B243" s="43" t="s">
        <v>6</v>
      </c>
      <c r="C243" s="32">
        <v>37.79</v>
      </c>
      <c r="D243" s="32">
        <f>C243</f>
        <v>37.79</v>
      </c>
      <c r="E243" s="32">
        <f t="shared" si="14"/>
        <v>20.064776468089626</v>
      </c>
      <c r="F243" s="32" t="s">
        <v>267</v>
      </c>
      <c r="G243" s="32" t="s">
        <v>267</v>
      </c>
      <c r="H243" s="32" t="s">
        <v>267</v>
      </c>
      <c r="I243" s="32" t="s">
        <v>267</v>
      </c>
      <c r="J243" s="32" t="s">
        <v>267</v>
      </c>
      <c r="K243" s="32" t="s">
        <v>267</v>
      </c>
      <c r="L243" s="18" t="s">
        <v>381</v>
      </c>
      <c r="M243" s="11"/>
    </row>
    <row r="244" spans="1:13" s="4" customFormat="1" ht="18" customHeight="1">
      <c r="A244" s="35" t="s">
        <v>124</v>
      </c>
      <c r="B244" s="43" t="s">
        <v>6</v>
      </c>
      <c r="C244" s="32">
        <v>42.13</v>
      </c>
      <c r="D244" s="32">
        <f>C244</f>
        <v>42.13</v>
      </c>
      <c r="E244" s="32">
        <f t="shared" si="14"/>
        <v>22.369119677179572</v>
      </c>
      <c r="F244" s="32" t="s">
        <v>267</v>
      </c>
      <c r="G244" s="32" t="s">
        <v>267</v>
      </c>
      <c r="H244" s="32" t="s">
        <v>267</v>
      </c>
      <c r="I244" s="32" t="s">
        <v>267</v>
      </c>
      <c r="J244" s="32" t="s">
        <v>267</v>
      </c>
      <c r="K244" s="32" t="s">
        <v>267</v>
      </c>
      <c r="L244" s="18" t="s">
        <v>381</v>
      </c>
      <c r="M244" s="11"/>
    </row>
    <row r="245" spans="1:13" s="4" customFormat="1" ht="18" customHeight="1">
      <c r="A245" s="35" t="s">
        <v>307</v>
      </c>
      <c r="B245" s="43" t="s">
        <v>6</v>
      </c>
      <c r="C245" s="32">
        <v>53.16</v>
      </c>
      <c r="D245" s="32">
        <f t="shared" si="15"/>
        <v>63.791999999999994</v>
      </c>
      <c r="E245" s="32">
        <f t="shared" si="14"/>
        <v>33.87065944568334</v>
      </c>
      <c r="F245" s="32" t="s">
        <v>267</v>
      </c>
      <c r="G245" s="32" t="s">
        <v>267</v>
      </c>
      <c r="H245" s="32" t="s">
        <v>267</v>
      </c>
      <c r="I245" s="32" t="s">
        <v>267</v>
      </c>
      <c r="J245" s="32" t="s">
        <v>267</v>
      </c>
      <c r="K245" s="32" t="s">
        <v>267</v>
      </c>
      <c r="L245" s="18" t="s">
        <v>381</v>
      </c>
      <c r="M245" s="11"/>
    </row>
    <row r="246" spans="1:13" s="4" customFormat="1" ht="18" customHeight="1">
      <c r="A246" s="35" t="s">
        <v>74</v>
      </c>
      <c r="B246" s="43" t="s">
        <v>6</v>
      </c>
      <c r="C246" s="32">
        <v>61.23</v>
      </c>
      <c r="D246" s="32">
        <f t="shared" si="15"/>
        <v>73.476</v>
      </c>
      <c r="E246" s="32">
        <f t="shared" si="14"/>
        <v>39.01242433896145</v>
      </c>
      <c r="F246" s="32" t="s">
        <v>267</v>
      </c>
      <c r="G246" s="32" t="s">
        <v>267</v>
      </c>
      <c r="H246" s="32" t="s">
        <v>267</v>
      </c>
      <c r="I246" s="32" t="s">
        <v>267</v>
      </c>
      <c r="J246" s="32" t="s">
        <v>267</v>
      </c>
      <c r="K246" s="32" t="s">
        <v>267</v>
      </c>
      <c r="L246" s="18" t="s">
        <v>381</v>
      </c>
      <c r="M246" s="11"/>
    </row>
    <row r="247" spans="1:13" s="4" customFormat="1" ht="21" customHeight="1" hidden="1">
      <c r="A247" s="49" t="s">
        <v>260</v>
      </c>
      <c r="B247" s="39" t="s">
        <v>6</v>
      </c>
      <c r="C247" s="32" t="e">
        <f>#REF!/10000</f>
        <v>#REF!</v>
      </c>
      <c r="D247" s="32" t="e">
        <f t="shared" si="15"/>
        <v>#REF!</v>
      </c>
      <c r="E247" s="32" t="e">
        <f t="shared" si="14"/>
        <v>#REF!</v>
      </c>
      <c r="F247" s="32" t="s">
        <v>267</v>
      </c>
      <c r="G247" s="32" t="s">
        <v>267</v>
      </c>
      <c r="H247" s="32" t="s">
        <v>267</v>
      </c>
      <c r="I247" s="32" t="s">
        <v>267</v>
      </c>
      <c r="J247" s="32" t="s">
        <v>267</v>
      </c>
      <c r="K247" s="32" t="s">
        <v>267</v>
      </c>
      <c r="L247" s="18" t="s">
        <v>282</v>
      </c>
      <c r="M247" s="11"/>
    </row>
    <row r="248" spans="1:13" s="4" customFormat="1" ht="18" customHeight="1">
      <c r="A248" s="35" t="s">
        <v>357</v>
      </c>
      <c r="B248" s="39" t="s">
        <v>6</v>
      </c>
      <c r="C248" s="32">
        <v>124.39</v>
      </c>
      <c r="D248" s="32">
        <f>C248*1.2</f>
        <v>149.268</v>
      </c>
      <c r="E248" s="32">
        <f>D248/1.8834</f>
        <v>79.25453966231284</v>
      </c>
      <c r="F248" s="32" t="s">
        <v>267</v>
      </c>
      <c r="G248" s="32" t="s">
        <v>267</v>
      </c>
      <c r="H248" s="32" t="s">
        <v>267</v>
      </c>
      <c r="I248" s="32" t="s">
        <v>267</v>
      </c>
      <c r="J248" s="32" t="s">
        <v>267</v>
      </c>
      <c r="K248" s="32" t="s">
        <v>267</v>
      </c>
      <c r="L248" s="18" t="s">
        <v>362</v>
      </c>
      <c r="M248" s="11"/>
    </row>
    <row r="249" spans="1:13" s="4" customFormat="1" ht="21" customHeight="1">
      <c r="A249" s="51" t="s">
        <v>66</v>
      </c>
      <c r="B249" s="39" t="s">
        <v>6</v>
      </c>
      <c r="C249" s="32">
        <v>37.4</v>
      </c>
      <c r="D249" s="32">
        <f t="shared" si="15"/>
        <v>44.879999999999995</v>
      </c>
      <c r="E249" s="32">
        <f t="shared" si="14"/>
        <v>23.829244982478496</v>
      </c>
      <c r="F249" s="32" t="s">
        <v>267</v>
      </c>
      <c r="G249" s="32" t="s">
        <v>267</v>
      </c>
      <c r="H249" s="32" t="s">
        <v>267</v>
      </c>
      <c r="I249" s="32" t="s">
        <v>267</v>
      </c>
      <c r="J249" s="32" t="s">
        <v>267</v>
      </c>
      <c r="K249" s="32" t="s">
        <v>267</v>
      </c>
      <c r="L249" s="18"/>
      <c r="M249" s="11"/>
    </row>
    <row r="250" spans="1:13" s="4" customFormat="1" ht="21" customHeight="1" hidden="1">
      <c r="A250" s="49" t="s">
        <v>261</v>
      </c>
      <c r="B250" s="39" t="s">
        <v>6</v>
      </c>
      <c r="C250" s="32" t="e">
        <f>#REF!/10000</f>
        <v>#REF!</v>
      </c>
      <c r="D250" s="32" t="e">
        <f t="shared" si="15"/>
        <v>#REF!</v>
      </c>
      <c r="E250" s="32" t="e">
        <f t="shared" si="14"/>
        <v>#REF!</v>
      </c>
      <c r="F250" s="32" t="s">
        <v>267</v>
      </c>
      <c r="G250" s="32" t="s">
        <v>267</v>
      </c>
      <c r="H250" s="32" t="s">
        <v>267</v>
      </c>
      <c r="I250" s="32" t="s">
        <v>267</v>
      </c>
      <c r="J250" s="32" t="s">
        <v>267</v>
      </c>
      <c r="K250" s="32" t="s">
        <v>267</v>
      </c>
      <c r="L250" s="18" t="s">
        <v>282</v>
      </c>
      <c r="M250" s="11"/>
    </row>
    <row r="251" spans="1:13" s="4" customFormat="1" ht="21" customHeight="1" hidden="1">
      <c r="A251" s="53" t="s">
        <v>207</v>
      </c>
      <c r="B251" s="39" t="s">
        <v>6</v>
      </c>
      <c r="C251" s="32" t="e">
        <f>#REF!/10000</f>
        <v>#REF!</v>
      </c>
      <c r="D251" s="32" t="e">
        <f t="shared" si="15"/>
        <v>#REF!</v>
      </c>
      <c r="E251" s="32" t="e">
        <f t="shared" si="14"/>
        <v>#REF!</v>
      </c>
      <c r="F251" s="32" t="s">
        <v>267</v>
      </c>
      <c r="G251" s="32" t="s">
        <v>267</v>
      </c>
      <c r="H251" s="32" t="s">
        <v>267</v>
      </c>
      <c r="I251" s="32" t="s">
        <v>267</v>
      </c>
      <c r="J251" s="32" t="s">
        <v>267</v>
      </c>
      <c r="K251" s="32" t="s">
        <v>267</v>
      </c>
      <c r="L251" s="18" t="s">
        <v>274</v>
      </c>
      <c r="M251" s="11"/>
    </row>
    <row r="252" spans="1:13" s="4" customFormat="1" ht="18" customHeight="1">
      <c r="A252" s="35" t="s">
        <v>358</v>
      </c>
      <c r="B252" s="39" t="s">
        <v>6</v>
      </c>
      <c r="C252" s="32">
        <v>73.1</v>
      </c>
      <c r="D252" s="32">
        <f t="shared" si="15"/>
        <v>87.71999999999998</v>
      </c>
      <c r="E252" s="32">
        <f t="shared" si="14"/>
        <v>46.575342465753415</v>
      </c>
      <c r="F252" s="32" t="s">
        <v>267</v>
      </c>
      <c r="G252" s="32" t="s">
        <v>267</v>
      </c>
      <c r="H252" s="32" t="s">
        <v>267</v>
      </c>
      <c r="I252" s="32" t="s">
        <v>267</v>
      </c>
      <c r="J252" s="32" t="s">
        <v>267</v>
      </c>
      <c r="K252" s="32" t="s">
        <v>267</v>
      </c>
      <c r="L252" s="18" t="s">
        <v>362</v>
      </c>
      <c r="M252" s="11"/>
    </row>
    <row r="253" spans="1:13" s="4" customFormat="1" ht="18" customHeight="1">
      <c r="A253" s="35" t="s">
        <v>359</v>
      </c>
      <c r="B253" s="39" t="s">
        <v>6</v>
      </c>
      <c r="C253" s="32">
        <v>113.19</v>
      </c>
      <c r="D253" s="32">
        <f>C253*1.2</f>
        <v>135.828</v>
      </c>
      <c r="E253" s="32">
        <f>D253/1.8834</f>
        <v>72.11850907932462</v>
      </c>
      <c r="F253" s="32" t="s">
        <v>267</v>
      </c>
      <c r="G253" s="32" t="s">
        <v>267</v>
      </c>
      <c r="H253" s="32" t="s">
        <v>267</v>
      </c>
      <c r="I253" s="32" t="s">
        <v>267</v>
      </c>
      <c r="J253" s="32" t="s">
        <v>267</v>
      </c>
      <c r="K253" s="32" t="s">
        <v>267</v>
      </c>
      <c r="L253" s="18" t="s">
        <v>362</v>
      </c>
      <c r="M253" s="11"/>
    </row>
    <row r="254" spans="1:13" s="4" customFormat="1" ht="18.75" customHeight="1">
      <c r="A254" s="37" t="s">
        <v>27</v>
      </c>
      <c r="B254" s="43" t="s">
        <v>6</v>
      </c>
      <c r="C254" s="32">
        <v>17.93</v>
      </c>
      <c r="D254" s="32">
        <f t="shared" si="15"/>
        <v>21.516</v>
      </c>
      <c r="E254" s="32">
        <f t="shared" si="14"/>
        <v>11.424020388658807</v>
      </c>
      <c r="F254" s="32" t="s">
        <v>267</v>
      </c>
      <c r="G254" s="32" t="s">
        <v>267</v>
      </c>
      <c r="H254" s="32" t="s">
        <v>267</v>
      </c>
      <c r="I254" s="32" t="s">
        <v>267</v>
      </c>
      <c r="J254" s="32" t="s">
        <v>267</v>
      </c>
      <c r="K254" s="32" t="s">
        <v>267</v>
      </c>
      <c r="L254" s="18" t="s">
        <v>381</v>
      </c>
      <c r="M254" s="11"/>
    </row>
    <row r="255" spans="1:13" s="4" customFormat="1" ht="18.75" customHeight="1">
      <c r="A255" s="37" t="s">
        <v>94</v>
      </c>
      <c r="B255" s="43" t="s">
        <v>6</v>
      </c>
      <c r="C255" s="32">
        <v>17.32</v>
      </c>
      <c r="D255" s="32">
        <f t="shared" si="15"/>
        <v>20.784</v>
      </c>
      <c r="E255" s="32">
        <f t="shared" si="14"/>
        <v>11.035361580121057</v>
      </c>
      <c r="F255" s="32" t="s">
        <v>267</v>
      </c>
      <c r="G255" s="32" t="s">
        <v>267</v>
      </c>
      <c r="H255" s="32" t="s">
        <v>267</v>
      </c>
      <c r="I255" s="32" t="s">
        <v>267</v>
      </c>
      <c r="J255" s="32" t="s">
        <v>267</v>
      </c>
      <c r="K255" s="32" t="s">
        <v>267</v>
      </c>
      <c r="L255" s="18" t="s">
        <v>381</v>
      </c>
      <c r="M255" s="11"/>
    </row>
    <row r="256" spans="1:13" s="4" customFormat="1" ht="21" customHeight="1" hidden="1">
      <c r="A256" s="53" t="s">
        <v>92</v>
      </c>
      <c r="B256" s="39" t="s">
        <v>6</v>
      </c>
      <c r="C256" s="32" t="e">
        <f>#REF!/10000</f>
        <v>#REF!</v>
      </c>
      <c r="D256" s="32" t="e">
        <f t="shared" si="15"/>
        <v>#REF!</v>
      </c>
      <c r="E256" s="32" t="e">
        <f t="shared" si="14"/>
        <v>#REF!</v>
      </c>
      <c r="F256" s="32" t="s">
        <v>267</v>
      </c>
      <c r="G256" s="32" t="s">
        <v>267</v>
      </c>
      <c r="H256" s="32" t="s">
        <v>267</v>
      </c>
      <c r="I256" s="32" t="s">
        <v>267</v>
      </c>
      <c r="J256" s="32" t="s">
        <v>267</v>
      </c>
      <c r="K256" s="32" t="s">
        <v>267</v>
      </c>
      <c r="L256" s="18" t="s">
        <v>311</v>
      </c>
      <c r="M256" s="11"/>
    </row>
    <row r="257" spans="1:13" s="4" customFormat="1" ht="21" customHeight="1" hidden="1">
      <c r="A257" s="53" t="s">
        <v>93</v>
      </c>
      <c r="B257" s="39" t="s">
        <v>6</v>
      </c>
      <c r="C257" s="32" t="e">
        <f>#REF!/10000</f>
        <v>#REF!</v>
      </c>
      <c r="D257" s="32" t="e">
        <f t="shared" si="15"/>
        <v>#REF!</v>
      </c>
      <c r="E257" s="32" t="e">
        <f t="shared" si="14"/>
        <v>#REF!</v>
      </c>
      <c r="F257" s="32" t="s">
        <v>267</v>
      </c>
      <c r="G257" s="32" t="s">
        <v>267</v>
      </c>
      <c r="H257" s="32" t="s">
        <v>267</v>
      </c>
      <c r="I257" s="32" t="s">
        <v>267</v>
      </c>
      <c r="J257" s="32" t="s">
        <v>267</v>
      </c>
      <c r="K257" s="32" t="s">
        <v>267</v>
      </c>
      <c r="L257" s="18" t="s">
        <v>311</v>
      </c>
      <c r="M257" s="11"/>
    </row>
    <row r="258" spans="1:13" s="4" customFormat="1" ht="18.75" customHeight="1">
      <c r="A258" s="37" t="s">
        <v>241</v>
      </c>
      <c r="B258" s="43" t="s">
        <v>6</v>
      </c>
      <c r="C258" s="32">
        <v>30.56</v>
      </c>
      <c r="D258" s="32">
        <f t="shared" si="15"/>
        <v>36.672</v>
      </c>
      <c r="E258" s="32">
        <f t="shared" si="14"/>
        <v>19.47116916215355</v>
      </c>
      <c r="F258" s="32" t="s">
        <v>267</v>
      </c>
      <c r="G258" s="32" t="s">
        <v>267</v>
      </c>
      <c r="H258" s="32" t="s">
        <v>267</v>
      </c>
      <c r="I258" s="32" t="s">
        <v>267</v>
      </c>
      <c r="J258" s="32" t="s">
        <v>267</v>
      </c>
      <c r="K258" s="32" t="s">
        <v>267</v>
      </c>
      <c r="L258" s="18" t="s">
        <v>381</v>
      </c>
      <c r="M258" s="11"/>
    </row>
    <row r="259" spans="1:13" s="4" customFormat="1" ht="18.75" customHeight="1">
      <c r="A259" s="37" t="s">
        <v>242</v>
      </c>
      <c r="B259" s="43" t="s">
        <v>6</v>
      </c>
      <c r="C259" s="32">
        <v>25.84</v>
      </c>
      <c r="D259" s="32">
        <f t="shared" si="15"/>
        <v>31.008</v>
      </c>
      <c r="E259" s="32">
        <f t="shared" si="14"/>
        <v>16.463841987894234</v>
      </c>
      <c r="F259" s="32" t="s">
        <v>267</v>
      </c>
      <c r="G259" s="32" t="s">
        <v>267</v>
      </c>
      <c r="H259" s="32" t="s">
        <v>267</v>
      </c>
      <c r="I259" s="32" t="s">
        <v>267</v>
      </c>
      <c r="J259" s="32" t="s">
        <v>267</v>
      </c>
      <c r="K259" s="32" t="s">
        <v>267</v>
      </c>
      <c r="L259" s="18" t="s">
        <v>381</v>
      </c>
      <c r="M259" s="11"/>
    </row>
    <row r="260" spans="1:13" s="4" customFormat="1" ht="18.75" customHeight="1">
      <c r="A260" s="37" t="s">
        <v>271</v>
      </c>
      <c r="B260" s="39" t="s">
        <v>6</v>
      </c>
      <c r="C260" s="32">
        <v>3.75</v>
      </c>
      <c r="D260" s="32">
        <f t="shared" si="15"/>
        <v>4.5</v>
      </c>
      <c r="E260" s="32">
        <f t="shared" si="14"/>
        <v>2.389295954125518</v>
      </c>
      <c r="F260" s="32" t="s">
        <v>267</v>
      </c>
      <c r="G260" s="32" t="s">
        <v>267</v>
      </c>
      <c r="H260" s="32" t="s">
        <v>267</v>
      </c>
      <c r="I260" s="32" t="s">
        <v>267</v>
      </c>
      <c r="J260" s="32" t="s">
        <v>267</v>
      </c>
      <c r="K260" s="32" t="s">
        <v>267</v>
      </c>
      <c r="L260" s="18" t="s">
        <v>381</v>
      </c>
      <c r="M260" s="11"/>
    </row>
    <row r="261" spans="1:13" s="4" customFormat="1" ht="18.75" customHeight="1">
      <c r="A261" s="37" t="s">
        <v>88</v>
      </c>
      <c r="B261" s="66" t="s">
        <v>6</v>
      </c>
      <c r="C261" s="32">
        <v>66</v>
      </c>
      <c r="D261" s="32">
        <f t="shared" si="15"/>
        <v>79.2</v>
      </c>
      <c r="E261" s="32">
        <f t="shared" si="14"/>
        <v>42.051608792609116</v>
      </c>
      <c r="F261" s="32" t="s">
        <v>267</v>
      </c>
      <c r="G261" s="32" t="s">
        <v>267</v>
      </c>
      <c r="H261" s="32" t="s">
        <v>267</v>
      </c>
      <c r="I261" s="32" t="s">
        <v>267</v>
      </c>
      <c r="J261" s="32" t="s">
        <v>267</v>
      </c>
      <c r="K261" s="32" t="s">
        <v>267</v>
      </c>
      <c r="L261" s="18" t="s">
        <v>311</v>
      </c>
      <c r="M261" s="11"/>
    </row>
    <row r="262" spans="1:13" s="4" customFormat="1" ht="18.75" customHeight="1">
      <c r="A262" s="35" t="s">
        <v>308</v>
      </c>
      <c r="B262" s="43" t="s">
        <v>6</v>
      </c>
      <c r="C262" s="32">
        <v>149.72</v>
      </c>
      <c r="D262" s="32">
        <f t="shared" si="15"/>
        <v>179.664</v>
      </c>
      <c r="E262" s="32">
        <f t="shared" si="14"/>
        <v>95.393437400446</v>
      </c>
      <c r="F262" s="32" t="s">
        <v>267</v>
      </c>
      <c r="G262" s="32" t="s">
        <v>267</v>
      </c>
      <c r="H262" s="32" t="s">
        <v>267</v>
      </c>
      <c r="I262" s="32" t="s">
        <v>267</v>
      </c>
      <c r="J262" s="32" t="s">
        <v>267</v>
      </c>
      <c r="K262" s="32" t="s">
        <v>267</v>
      </c>
      <c r="L262" s="18" t="s">
        <v>311</v>
      </c>
      <c r="M262" s="11"/>
    </row>
    <row r="263" spans="1:13" s="4" customFormat="1" ht="18.75" customHeight="1">
      <c r="A263" s="35" t="s">
        <v>309</v>
      </c>
      <c r="B263" s="43" t="s">
        <v>6</v>
      </c>
      <c r="C263" s="32">
        <v>134.44</v>
      </c>
      <c r="D263" s="32">
        <f>C263*1.2</f>
        <v>161.328</v>
      </c>
      <c r="E263" s="32">
        <f t="shared" si="14"/>
        <v>85.65785281936923</v>
      </c>
      <c r="F263" s="32" t="s">
        <v>267</v>
      </c>
      <c r="G263" s="32" t="s">
        <v>267</v>
      </c>
      <c r="H263" s="32" t="s">
        <v>267</v>
      </c>
      <c r="I263" s="32" t="s">
        <v>267</v>
      </c>
      <c r="J263" s="32" t="s">
        <v>267</v>
      </c>
      <c r="K263" s="32" t="s">
        <v>267</v>
      </c>
      <c r="L263" s="18" t="s">
        <v>311</v>
      </c>
      <c r="M263" s="11"/>
    </row>
    <row r="264" spans="1:13" s="4" customFormat="1" ht="18.75" customHeight="1">
      <c r="A264" s="35" t="s">
        <v>26</v>
      </c>
      <c r="B264" s="43" t="s">
        <v>6</v>
      </c>
      <c r="C264" s="32">
        <v>97.28</v>
      </c>
      <c r="D264" s="32">
        <f t="shared" si="15"/>
        <v>116.73599999999999</v>
      </c>
      <c r="E264" s="32">
        <f t="shared" si="14"/>
        <v>61.98152277795476</v>
      </c>
      <c r="F264" s="32" t="s">
        <v>267</v>
      </c>
      <c r="G264" s="32" t="s">
        <v>267</v>
      </c>
      <c r="H264" s="32" t="s">
        <v>267</v>
      </c>
      <c r="I264" s="32" t="s">
        <v>267</v>
      </c>
      <c r="J264" s="32" t="s">
        <v>267</v>
      </c>
      <c r="K264" s="32" t="s">
        <v>267</v>
      </c>
      <c r="L264" s="18" t="s">
        <v>311</v>
      </c>
      <c r="M264" s="11"/>
    </row>
    <row r="265" spans="1:13" s="4" customFormat="1" ht="21" customHeight="1" hidden="1">
      <c r="A265" s="49" t="s">
        <v>57</v>
      </c>
      <c r="B265" s="39" t="s">
        <v>6</v>
      </c>
      <c r="C265" s="32" t="e">
        <f>#REF!/10000</f>
        <v>#REF!</v>
      </c>
      <c r="D265" s="32" t="e">
        <f t="shared" si="15"/>
        <v>#REF!</v>
      </c>
      <c r="E265" s="32" t="e">
        <f t="shared" si="14"/>
        <v>#REF!</v>
      </c>
      <c r="F265" s="32" t="s">
        <v>267</v>
      </c>
      <c r="G265" s="32" t="s">
        <v>267</v>
      </c>
      <c r="H265" s="32" t="s">
        <v>267</v>
      </c>
      <c r="I265" s="32" t="s">
        <v>267</v>
      </c>
      <c r="J265" s="32" t="s">
        <v>267</v>
      </c>
      <c r="K265" s="32" t="s">
        <v>267</v>
      </c>
      <c r="L265" s="18"/>
      <c r="M265" s="11"/>
    </row>
    <row r="266" spans="1:13" s="3" customFormat="1" ht="21" customHeight="1" hidden="1">
      <c r="A266" s="56" t="s">
        <v>143</v>
      </c>
      <c r="B266" s="39" t="s">
        <v>6</v>
      </c>
      <c r="C266" s="32" t="e">
        <f>#REF!/10000</f>
        <v>#REF!</v>
      </c>
      <c r="D266" s="32" t="e">
        <f t="shared" si="15"/>
        <v>#REF!</v>
      </c>
      <c r="E266" s="32" t="e">
        <f t="shared" si="14"/>
        <v>#REF!</v>
      </c>
      <c r="F266" s="32" t="s">
        <v>267</v>
      </c>
      <c r="G266" s="32" t="s">
        <v>267</v>
      </c>
      <c r="H266" s="32" t="s">
        <v>267</v>
      </c>
      <c r="I266" s="32" t="s">
        <v>267</v>
      </c>
      <c r="J266" s="32" t="s">
        <v>267</v>
      </c>
      <c r="K266" s="32" t="s">
        <v>267</v>
      </c>
      <c r="L266" s="18" t="s">
        <v>274</v>
      </c>
      <c r="M266" s="11"/>
    </row>
    <row r="267" spans="1:13" s="3" customFormat="1" ht="21" customHeight="1" hidden="1">
      <c r="A267" s="53" t="s">
        <v>216</v>
      </c>
      <c r="B267" s="39" t="s">
        <v>6</v>
      </c>
      <c r="C267" s="32" t="e">
        <f>#REF!/10000</f>
        <v>#REF!</v>
      </c>
      <c r="D267" s="32" t="e">
        <f t="shared" si="15"/>
        <v>#REF!</v>
      </c>
      <c r="E267" s="32" t="e">
        <f t="shared" si="14"/>
        <v>#REF!</v>
      </c>
      <c r="F267" s="32" t="s">
        <v>267</v>
      </c>
      <c r="G267" s="32" t="s">
        <v>267</v>
      </c>
      <c r="H267" s="32" t="s">
        <v>267</v>
      </c>
      <c r="I267" s="32" t="s">
        <v>267</v>
      </c>
      <c r="J267" s="32" t="s">
        <v>267</v>
      </c>
      <c r="K267" s="32" t="s">
        <v>267</v>
      </c>
      <c r="L267" s="18" t="s">
        <v>276</v>
      </c>
      <c r="M267" s="11"/>
    </row>
    <row r="268" spans="1:13" s="3" customFormat="1" ht="20.25" customHeight="1">
      <c r="A268" s="58" t="s">
        <v>291</v>
      </c>
      <c r="B268" s="39" t="s">
        <v>6</v>
      </c>
      <c r="C268" s="32">
        <v>422.4</v>
      </c>
      <c r="D268" s="32">
        <f t="shared" si="15"/>
        <v>506.87999999999994</v>
      </c>
      <c r="E268" s="32">
        <f t="shared" si="14"/>
        <v>269.1302962726983</v>
      </c>
      <c r="F268" s="32" t="s">
        <v>267</v>
      </c>
      <c r="G268" s="32" t="s">
        <v>267</v>
      </c>
      <c r="H268" s="32" t="s">
        <v>267</v>
      </c>
      <c r="I268" s="32" t="s">
        <v>267</v>
      </c>
      <c r="J268" s="32" t="s">
        <v>267</v>
      </c>
      <c r="K268" s="32" t="s">
        <v>267</v>
      </c>
      <c r="L268" s="18"/>
      <c r="M268" s="11"/>
    </row>
    <row r="269" spans="1:13" s="3" customFormat="1" ht="20.25" customHeight="1">
      <c r="A269" s="58" t="s">
        <v>292</v>
      </c>
      <c r="B269" s="39" t="s">
        <v>6</v>
      </c>
      <c r="C269" s="32">
        <v>318.4</v>
      </c>
      <c r="D269" s="32">
        <f t="shared" si="15"/>
        <v>382.08</v>
      </c>
      <c r="E269" s="32">
        <f t="shared" si="14"/>
        <v>202.86715514495063</v>
      </c>
      <c r="F269" s="32" t="s">
        <v>267</v>
      </c>
      <c r="G269" s="32" t="s">
        <v>267</v>
      </c>
      <c r="H269" s="32" t="s">
        <v>267</v>
      </c>
      <c r="I269" s="32" t="s">
        <v>267</v>
      </c>
      <c r="J269" s="32" t="s">
        <v>267</v>
      </c>
      <c r="K269" s="32" t="s">
        <v>267</v>
      </c>
      <c r="L269" s="18"/>
      <c r="M269" s="11"/>
    </row>
    <row r="270" spans="1:13" s="3" customFormat="1" ht="20.25" customHeight="1">
      <c r="A270" s="58" t="s">
        <v>293</v>
      </c>
      <c r="B270" s="39" t="s">
        <v>6</v>
      </c>
      <c r="C270" s="32">
        <v>525.2</v>
      </c>
      <c r="D270" s="32">
        <f t="shared" si="15"/>
        <v>630.24</v>
      </c>
      <c r="E270" s="32">
        <f t="shared" si="14"/>
        <v>334.62886269512586</v>
      </c>
      <c r="F270" s="32" t="s">
        <v>267</v>
      </c>
      <c r="G270" s="32" t="s">
        <v>267</v>
      </c>
      <c r="H270" s="32" t="s">
        <v>267</v>
      </c>
      <c r="I270" s="32" t="s">
        <v>267</v>
      </c>
      <c r="J270" s="32" t="s">
        <v>267</v>
      </c>
      <c r="K270" s="32" t="s">
        <v>267</v>
      </c>
      <c r="L270" s="18"/>
      <c r="M270" s="11"/>
    </row>
    <row r="271" spans="1:13" s="3" customFormat="1" ht="20.25" customHeight="1">
      <c r="A271" s="52" t="s">
        <v>116</v>
      </c>
      <c r="B271" s="39" t="s">
        <v>6</v>
      </c>
      <c r="C271" s="32">
        <v>48.1</v>
      </c>
      <c r="D271" s="32">
        <f t="shared" si="15"/>
        <v>57.72</v>
      </c>
      <c r="E271" s="32">
        <f t="shared" si="14"/>
        <v>30.646702771583307</v>
      </c>
      <c r="F271" s="32" t="s">
        <v>267</v>
      </c>
      <c r="G271" s="32" t="s">
        <v>267</v>
      </c>
      <c r="H271" s="32" t="s">
        <v>267</v>
      </c>
      <c r="I271" s="32" t="s">
        <v>267</v>
      </c>
      <c r="J271" s="32" t="s">
        <v>267</v>
      </c>
      <c r="K271" s="32" t="s">
        <v>267</v>
      </c>
      <c r="L271" s="18"/>
      <c r="M271" s="11"/>
    </row>
    <row r="272" spans="1:13" s="3" customFormat="1" ht="20.25" customHeight="1">
      <c r="A272" s="52" t="s">
        <v>117</v>
      </c>
      <c r="B272" s="39" t="s">
        <v>6</v>
      </c>
      <c r="C272" s="32">
        <v>49</v>
      </c>
      <c r="D272" s="32">
        <f t="shared" si="15"/>
        <v>58.8</v>
      </c>
      <c r="E272" s="32">
        <f t="shared" si="14"/>
        <v>31.22013380057343</v>
      </c>
      <c r="F272" s="32" t="s">
        <v>267</v>
      </c>
      <c r="G272" s="32" t="s">
        <v>267</v>
      </c>
      <c r="H272" s="32" t="s">
        <v>267</v>
      </c>
      <c r="I272" s="32" t="s">
        <v>267</v>
      </c>
      <c r="J272" s="32" t="s">
        <v>267</v>
      </c>
      <c r="K272" s="32" t="s">
        <v>267</v>
      </c>
      <c r="L272" s="18"/>
      <c r="M272" s="11"/>
    </row>
    <row r="273" spans="1:13" s="3" customFormat="1" ht="20.25" customHeight="1">
      <c r="A273" s="52" t="s">
        <v>119</v>
      </c>
      <c r="B273" s="39" t="s">
        <v>6</v>
      </c>
      <c r="C273" s="32">
        <v>66.9</v>
      </c>
      <c r="D273" s="32">
        <f t="shared" si="15"/>
        <v>80.28</v>
      </c>
      <c r="E273" s="32">
        <f t="shared" si="14"/>
        <v>42.62503982159924</v>
      </c>
      <c r="F273" s="32" t="s">
        <v>267</v>
      </c>
      <c r="G273" s="32" t="s">
        <v>267</v>
      </c>
      <c r="H273" s="32" t="s">
        <v>267</v>
      </c>
      <c r="I273" s="32" t="s">
        <v>267</v>
      </c>
      <c r="J273" s="32" t="s">
        <v>267</v>
      </c>
      <c r="K273" s="32" t="s">
        <v>267</v>
      </c>
      <c r="L273" s="18"/>
      <c r="M273" s="11"/>
    </row>
    <row r="274" spans="1:13" s="3" customFormat="1" ht="20.25" customHeight="1">
      <c r="A274" s="52" t="s">
        <v>118</v>
      </c>
      <c r="B274" s="39" t="s">
        <v>6</v>
      </c>
      <c r="C274" s="32">
        <v>8.2</v>
      </c>
      <c r="D274" s="32">
        <f t="shared" si="15"/>
        <v>9.839999999999998</v>
      </c>
      <c r="E274" s="32">
        <f t="shared" si="14"/>
        <v>5.224593819687798</v>
      </c>
      <c r="F274" s="32" t="s">
        <v>267</v>
      </c>
      <c r="G274" s="32" t="s">
        <v>267</v>
      </c>
      <c r="H274" s="32" t="s">
        <v>267</v>
      </c>
      <c r="I274" s="32" t="s">
        <v>267</v>
      </c>
      <c r="J274" s="32" t="s">
        <v>267</v>
      </c>
      <c r="K274" s="32" t="s">
        <v>267</v>
      </c>
      <c r="L274" s="18"/>
      <c r="M274" s="11"/>
    </row>
    <row r="275" spans="1:13" s="3" customFormat="1" ht="20.25" customHeight="1">
      <c r="A275" s="52" t="s">
        <v>115</v>
      </c>
      <c r="B275" s="39" t="s">
        <v>6</v>
      </c>
      <c r="C275" s="32">
        <v>89.2</v>
      </c>
      <c r="D275" s="32">
        <f t="shared" si="15"/>
        <v>107.04</v>
      </c>
      <c r="E275" s="32">
        <f t="shared" si="14"/>
        <v>56.83338642879899</v>
      </c>
      <c r="F275" s="32" t="s">
        <v>267</v>
      </c>
      <c r="G275" s="32" t="s">
        <v>267</v>
      </c>
      <c r="H275" s="32" t="s">
        <v>267</v>
      </c>
      <c r="I275" s="32" t="s">
        <v>267</v>
      </c>
      <c r="J275" s="32" t="s">
        <v>267</v>
      </c>
      <c r="K275" s="32" t="s">
        <v>267</v>
      </c>
      <c r="L275" s="18"/>
      <c r="M275" s="11"/>
    </row>
    <row r="276" spans="1:13" s="3" customFormat="1" ht="21" customHeight="1" hidden="1">
      <c r="A276" s="59" t="s">
        <v>151</v>
      </c>
      <c r="B276" s="39" t="s">
        <v>6</v>
      </c>
      <c r="C276" s="32" t="e">
        <f>#REF!/10000</f>
        <v>#REF!</v>
      </c>
      <c r="D276" s="32" t="e">
        <f t="shared" si="15"/>
        <v>#REF!</v>
      </c>
      <c r="E276" s="32" t="e">
        <f t="shared" si="14"/>
        <v>#REF!</v>
      </c>
      <c r="F276" s="32" t="s">
        <v>267</v>
      </c>
      <c r="G276" s="32" t="s">
        <v>267</v>
      </c>
      <c r="H276" s="32" t="s">
        <v>267</v>
      </c>
      <c r="I276" s="32" t="s">
        <v>267</v>
      </c>
      <c r="J276" s="32" t="s">
        <v>267</v>
      </c>
      <c r="K276" s="32" t="s">
        <v>267</v>
      </c>
      <c r="L276" s="18" t="s">
        <v>276</v>
      </c>
      <c r="M276" s="11"/>
    </row>
    <row r="277" spans="1:13" s="3" customFormat="1" ht="21" customHeight="1" hidden="1">
      <c r="A277" s="60" t="s">
        <v>185</v>
      </c>
      <c r="B277" s="39" t="s">
        <v>6</v>
      </c>
      <c r="C277" s="32" t="e">
        <f>#REF!/10000</f>
        <v>#REF!</v>
      </c>
      <c r="D277" s="32" t="e">
        <f t="shared" si="15"/>
        <v>#REF!</v>
      </c>
      <c r="E277" s="32" t="e">
        <f t="shared" si="14"/>
        <v>#REF!</v>
      </c>
      <c r="F277" s="32" t="s">
        <v>267</v>
      </c>
      <c r="G277" s="32" t="s">
        <v>267</v>
      </c>
      <c r="H277" s="32" t="s">
        <v>267</v>
      </c>
      <c r="I277" s="32" t="s">
        <v>267</v>
      </c>
      <c r="J277" s="32" t="s">
        <v>267</v>
      </c>
      <c r="K277" s="32" t="s">
        <v>267</v>
      </c>
      <c r="L277" s="18" t="s">
        <v>276</v>
      </c>
      <c r="M277" s="11"/>
    </row>
    <row r="278" spans="1:13" s="3" customFormat="1" ht="21" customHeight="1" hidden="1">
      <c r="A278" s="45" t="s">
        <v>87</v>
      </c>
      <c r="B278" s="39" t="s">
        <v>6</v>
      </c>
      <c r="C278" s="32" t="e">
        <f>#REF!/10000</f>
        <v>#REF!</v>
      </c>
      <c r="D278" s="32" t="e">
        <f t="shared" si="15"/>
        <v>#REF!</v>
      </c>
      <c r="E278" s="32" t="e">
        <f t="shared" si="14"/>
        <v>#REF!</v>
      </c>
      <c r="F278" s="32" t="s">
        <v>267</v>
      </c>
      <c r="G278" s="32" t="s">
        <v>267</v>
      </c>
      <c r="H278" s="32" t="s">
        <v>267</v>
      </c>
      <c r="I278" s="32" t="s">
        <v>267</v>
      </c>
      <c r="J278" s="32" t="s">
        <v>267</v>
      </c>
      <c r="K278" s="32" t="s">
        <v>267</v>
      </c>
      <c r="L278" s="18" t="s">
        <v>276</v>
      </c>
      <c r="M278" s="11"/>
    </row>
    <row r="279" spans="1:13" s="4" customFormat="1" ht="21" customHeight="1">
      <c r="A279" s="61" t="s">
        <v>186</v>
      </c>
      <c r="B279" s="39" t="s">
        <v>6</v>
      </c>
      <c r="C279" s="32">
        <v>125</v>
      </c>
      <c r="D279" s="32">
        <f t="shared" si="15"/>
        <v>150</v>
      </c>
      <c r="E279" s="32">
        <f t="shared" si="14"/>
        <v>79.64319847085059</v>
      </c>
      <c r="F279" s="32" t="s">
        <v>267</v>
      </c>
      <c r="G279" s="32" t="s">
        <v>267</v>
      </c>
      <c r="H279" s="32" t="s">
        <v>267</v>
      </c>
      <c r="I279" s="32" t="s">
        <v>267</v>
      </c>
      <c r="J279" s="32" t="s">
        <v>267</v>
      </c>
      <c r="K279" s="32" t="s">
        <v>267</v>
      </c>
      <c r="L279" s="18" t="s">
        <v>274</v>
      </c>
      <c r="M279" s="11"/>
    </row>
    <row r="280" spans="1:13" s="4" customFormat="1" ht="18.75" customHeight="1">
      <c r="A280" s="50" t="s">
        <v>140</v>
      </c>
      <c r="B280" s="39" t="s">
        <v>6</v>
      </c>
      <c r="C280" s="32">
        <v>0.36</v>
      </c>
      <c r="D280" s="32">
        <f t="shared" si="15"/>
        <v>0.432</v>
      </c>
      <c r="E280" s="32">
        <f t="shared" si="14"/>
        <v>0.2293724115960497</v>
      </c>
      <c r="F280" s="32" t="s">
        <v>267</v>
      </c>
      <c r="G280" s="32" t="s">
        <v>267</v>
      </c>
      <c r="H280" s="32" t="s">
        <v>267</v>
      </c>
      <c r="I280" s="32" t="s">
        <v>267</v>
      </c>
      <c r="J280" s="32" t="s">
        <v>267</v>
      </c>
      <c r="K280" s="32" t="s">
        <v>267</v>
      </c>
      <c r="L280" s="18"/>
      <c r="M280" s="11"/>
    </row>
    <row r="281" spans="1:13" s="4" customFormat="1" ht="18.75" customHeight="1">
      <c r="A281" s="50" t="s">
        <v>141</v>
      </c>
      <c r="B281" s="39" t="s">
        <v>6</v>
      </c>
      <c r="C281" s="32">
        <v>0.66</v>
      </c>
      <c r="D281" s="32">
        <f t="shared" si="15"/>
        <v>0.792</v>
      </c>
      <c r="E281" s="32">
        <f t="shared" si="14"/>
        <v>0.42051608792609113</v>
      </c>
      <c r="F281" s="32" t="s">
        <v>267</v>
      </c>
      <c r="G281" s="32" t="s">
        <v>267</v>
      </c>
      <c r="H281" s="32" t="s">
        <v>267</v>
      </c>
      <c r="I281" s="32" t="s">
        <v>267</v>
      </c>
      <c r="J281" s="32" t="s">
        <v>267</v>
      </c>
      <c r="K281" s="32" t="s">
        <v>267</v>
      </c>
      <c r="L281" s="18"/>
      <c r="M281" s="11"/>
    </row>
    <row r="282" spans="1:13" s="4" customFormat="1" ht="18.75" customHeight="1">
      <c r="A282" s="50" t="s">
        <v>147</v>
      </c>
      <c r="B282" s="39" t="s">
        <v>6</v>
      </c>
      <c r="C282" s="32">
        <v>0.78</v>
      </c>
      <c r="D282" s="32">
        <f t="shared" si="15"/>
        <v>0.9359999999999999</v>
      </c>
      <c r="E282" s="32">
        <f t="shared" si="14"/>
        <v>0.49697355845810764</v>
      </c>
      <c r="F282" s="32" t="s">
        <v>267</v>
      </c>
      <c r="G282" s="32" t="s">
        <v>267</v>
      </c>
      <c r="H282" s="32" t="s">
        <v>267</v>
      </c>
      <c r="I282" s="32" t="s">
        <v>267</v>
      </c>
      <c r="J282" s="32" t="s">
        <v>267</v>
      </c>
      <c r="K282" s="32" t="s">
        <v>267</v>
      </c>
      <c r="L282" s="18"/>
      <c r="M282" s="11"/>
    </row>
    <row r="283" spans="1:13" s="4" customFormat="1" ht="21" customHeight="1" hidden="1">
      <c r="A283" s="62" t="s">
        <v>70</v>
      </c>
      <c r="B283" s="39" t="s">
        <v>6</v>
      </c>
      <c r="C283" s="32" t="e">
        <f>#REF!/10000</f>
        <v>#REF!</v>
      </c>
      <c r="D283" s="32" t="e">
        <f t="shared" si="15"/>
        <v>#REF!</v>
      </c>
      <c r="E283" s="32" t="e">
        <f t="shared" si="14"/>
        <v>#REF!</v>
      </c>
      <c r="F283" s="32" t="s">
        <v>267</v>
      </c>
      <c r="G283" s="32" t="s">
        <v>267</v>
      </c>
      <c r="H283" s="32" t="s">
        <v>267</v>
      </c>
      <c r="I283" s="32" t="s">
        <v>267</v>
      </c>
      <c r="J283" s="32" t="s">
        <v>267</v>
      </c>
      <c r="K283" s="32" t="s">
        <v>267</v>
      </c>
      <c r="L283" s="18" t="s">
        <v>272</v>
      </c>
      <c r="M283" s="11"/>
    </row>
    <row r="284" spans="1:13" s="4" customFormat="1" ht="18.75" customHeight="1">
      <c r="A284" s="34" t="s">
        <v>330</v>
      </c>
      <c r="B284" s="43" t="s">
        <v>6</v>
      </c>
      <c r="C284" s="32">
        <v>40.8</v>
      </c>
      <c r="D284" s="32">
        <f>C284*1.2</f>
        <v>48.959999999999994</v>
      </c>
      <c r="E284" s="32">
        <f t="shared" si="14"/>
        <v>25.995539980885628</v>
      </c>
      <c r="F284" s="32" t="s">
        <v>267</v>
      </c>
      <c r="G284" s="32" t="s">
        <v>267</v>
      </c>
      <c r="H284" s="32" t="s">
        <v>267</v>
      </c>
      <c r="I284" s="32" t="s">
        <v>267</v>
      </c>
      <c r="J284" s="32" t="s">
        <v>267</v>
      </c>
      <c r="K284" s="32" t="s">
        <v>267</v>
      </c>
      <c r="L284" s="18" t="s">
        <v>381</v>
      </c>
      <c r="M284" s="11"/>
    </row>
    <row r="285" spans="1:13" s="4" customFormat="1" ht="18.75" customHeight="1">
      <c r="A285" s="34" t="s">
        <v>90</v>
      </c>
      <c r="B285" s="43" t="s">
        <v>6</v>
      </c>
      <c r="C285" s="32">
        <v>45.91</v>
      </c>
      <c r="D285" s="32">
        <f t="shared" si="15"/>
        <v>55.09199999999999</v>
      </c>
      <c r="E285" s="32">
        <f t="shared" si="14"/>
        <v>29.251353934374002</v>
      </c>
      <c r="F285" s="32" t="s">
        <v>267</v>
      </c>
      <c r="G285" s="32" t="s">
        <v>267</v>
      </c>
      <c r="H285" s="32" t="s">
        <v>267</v>
      </c>
      <c r="I285" s="32" t="s">
        <v>267</v>
      </c>
      <c r="J285" s="32" t="s">
        <v>267</v>
      </c>
      <c r="K285" s="32" t="s">
        <v>267</v>
      </c>
      <c r="L285" s="18" t="s">
        <v>381</v>
      </c>
      <c r="M285" s="11"/>
    </row>
    <row r="286" spans="1:13" s="3" customFormat="1" ht="18.75" customHeight="1">
      <c r="A286" s="34" t="s">
        <v>58</v>
      </c>
      <c r="B286" s="43" t="s">
        <v>6</v>
      </c>
      <c r="C286" s="32">
        <v>47.89</v>
      </c>
      <c r="D286" s="32">
        <f t="shared" si="15"/>
        <v>57.467999999999996</v>
      </c>
      <c r="E286" s="32">
        <f t="shared" si="14"/>
        <v>30.512902198152275</v>
      </c>
      <c r="F286" s="32" t="s">
        <v>267</v>
      </c>
      <c r="G286" s="32" t="s">
        <v>267</v>
      </c>
      <c r="H286" s="32" t="s">
        <v>267</v>
      </c>
      <c r="I286" s="32" t="s">
        <v>267</v>
      </c>
      <c r="J286" s="32" t="s">
        <v>267</v>
      </c>
      <c r="K286" s="32" t="s">
        <v>267</v>
      </c>
      <c r="L286" s="18" t="s">
        <v>381</v>
      </c>
      <c r="M286" s="11"/>
    </row>
    <row r="287" spans="1:13" s="3" customFormat="1" ht="18.75" customHeight="1">
      <c r="A287" s="34" t="s">
        <v>8</v>
      </c>
      <c r="B287" s="43" t="s">
        <v>6</v>
      </c>
      <c r="C287" s="32">
        <v>68.01</v>
      </c>
      <c r="D287" s="32">
        <f t="shared" si="15"/>
        <v>81.61200000000001</v>
      </c>
      <c r="E287" s="32">
        <f t="shared" si="14"/>
        <v>43.33227142402039</v>
      </c>
      <c r="F287" s="32" t="s">
        <v>267</v>
      </c>
      <c r="G287" s="32" t="s">
        <v>267</v>
      </c>
      <c r="H287" s="32" t="s">
        <v>267</v>
      </c>
      <c r="I287" s="32" t="s">
        <v>267</v>
      </c>
      <c r="J287" s="32" t="s">
        <v>267</v>
      </c>
      <c r="K287" s="32" t="s">
        <v>267</v>
      </c>
      <c r="L287" s="18" t="s">
        <v>381</v>
      </c>
      <c r="M287" s="11"/>
    </row>
    <row r="288" spans="1:13" s="4" customFormat="1" ht="18.75" customHeight="1">
      <c r="A288" s="34" t="s">
        <v>7</v>
      </c>
      <c r="B288" s="43" t="s">
        <v>6</v>
      </c>
      <c r="C288" s="32">
        <v>63.74</v>
      </c>
      <c r="D288" s="32">
        <f t="shared" si="15"/>
        <v>76.488</v>
      </c>
      <c r="E288" s="32">
        <f t="shared" si="14"/>
        <v>40.61165976425613</v>
      </c>
      <c r="F288" s="32" t="s">
        <v>267</v>
      </c>
      <c r="G288" s="32" t="s">
        <v>267</v>
      </c>
      <c r="H288" s="32" t="s">
        <v>267</v>
      </c>
      <c r="I288" s="32" t="s">
        <v>267</v>
      </c>
      <c r="J288" s="32" t="s">
        <v>267</v>
      </c>
      <c r="K288" s="32" t="s">
        <v>267</v>
      </c>
      <c r="L288" s="18" t="s">
        <v>381</v>
      </c>
      <c r="M288" s="11"/>
    </row>
    <row r="289" spans="1:13" s="3" customFormat="1" ht="18.75" customHeight="1">
      <c r="A289" s="34" t="s">
        <v>73</v>
      </c>
      <c r="B289" s="43" t="s">
        <v>6</v>
      </c>
      <c r="C289" s="32">
        <v>147.1</v>
      </c>
      <c r="D289" s="32">
        <f t="shared" si="15"/>
        <v>176.51999999999998</v>
      </c>
      <c r="E289" s="32">
        <f t="shared" si="14"/>
        <v>93.72411596049696</v>
      </c>
      <c r="F289" s="32" t="s">
        <v>267</v>
      </c>
      <c r="G289" s="32" t="s">
        <v>267</v>
      </c>
      <c r="H289" s="32" t="s">
        <v>267</v>
      </c>
      <c r="I289" s="32" t="s">
        <v>267</v>
      </c>
      <c r="J289" s="32" t="s">
        <v>267</v>
      </c>
      <c r="K289" s="32" t="s">
        <v>267</v>
      </c>
      <c r="L289" s="18" t="s">
        <v>381</v>
      </c>
      <c r="M289" s="11"/>
    </row>
    <row r="290" spans="1:13" s="3" customFormat="1" ht="18.75" customHeight="1">
      <c r="A290" s="35" t="s">
        <v>23</v>
      </c>
      <c r="B290" s="43" t="s">
        <v>6</v>
      </c>
      <c r="C290" s="32">
        <v>70</v>
      </c>
      <c r="D290" s="32">
        <f t="shared" si="15"/>
        <v>84</v>
      </c>
      <c r="E290" s="32">
        <f t="shared" si="14"/>
        <v>44.600191143676334</v>
      </c>
      <c r="F290" s="32" t="s">
        <v>267</v>
      </c>
      <c r="G290" s="32" t="s">
        <v>267</v>
      </c>
      <c r="H290" s="32" t="s">
        <v>267</v>
      </c>
      <c r="I290" s="32" t="s">
        <v>267</v>
      </c>
      <c r="J290" s="32" t="s">
        <v>267</v>
      </c>
      <c r="K290" s="32" t="s">
        <v>267</v>
      </c>
      <c r="L290" s="18" t="s">
        <v>311</v>
      </c>
      <c r="M290" s="11"/>
    </row>
    <row r="291" spans="1:13" s="4" customFormat="1" ht="18.75" customHeight="1">
      <c r="A291" s="38" t="s">
        <v>100</v>
      </c>
      <c r="B291" s="43" t="s">
        <v>6</v>
      </c>
      <c r="C291" s="32">
        <v>8.22</v>
      </c>
      <c r="D291" s="32">
        <f t="shared" si="15"/>
        <v>9.864</v>
      </c>
      <c r="E291" s="32">
        <f t="shared" si="14"/>
        <v>5.237336731443135</v>
      </c>
      <c r="F291" s="32" t="s">
        <v>267</v>
      </c>
      <c r="G291" s="32" t="s">
        <v>267</v>
      </c>
      <c r="H291" s="32" t="s">
        <v>267</v>
      </c>
      <c r="I291" s="32" t="s">
        <v>267</v>
      </c>
      <c r="J291" s="32" t="s">
        <v>267</v>
      </c>
      <c r="K291" s="32" t="s">
        <v>267</v>
      </c>
      <c r="L291" s="18" t="s">
        <v>381</v>
      </c>
      <c r="M291" s="11"/>
    </row>
    <row r="292" spans="1:13" s="4" customFormat="1" ht="18.75" customHeight="1">
      <c r="A292" s="38" t="s">
        <v>101</v>
      </c>
      <c r="B292" s="43" t="s">
        <v>6</v>
      </c>
      <c r="C292" s="32">
        <v>7.66</v>
      </c>
      <c r="D292" s="32">
        <f t="shared" si="15"/>
        <v>9.192</v>
      </c>
      <c r="E292" s="32">
        <f t="shared" si="14"/>
        <v>4.880535202293724</v>
      </c>
      <c r="F292" s="32" t="s">
        <v>267</v>
      </c>
      <c r="G292" s="32" t="s">
        <v>267</v>
      </c>
      <c r="H292" s="32" t="s">
        <v>267</v>
      </c>
      <c r="I292" s="32" t="s">
        <v>267</v>
      </c>
      <c r="J292" s="32" t="s">
        <v>267</v>
      </c>
      <c r="K292" s="32" t="s">
        <v>267</v>
      </c>
      <c r="L292" s="18" t="s">
        <v>381</v>
      </c>
      <c r="M292" s="11"/>
    </row>
    <row r="293" spans="1:13" s="4" customFormat="1" ht="18.75" customHeight="1">
      <c r="A293" s="34" t="s">
        <v>320</v>
      </c>
      <c r="B293" s="43" t="s">
        <v>6</v>
      </c>
      <c r="C293" s="32">
        <v>15.47</v>
      </c>
      <c r="D293" s="32">
        <f t="shared" si="15"/>
        <v>18.564</v>
      </c>
      <c r="E293" s="32">
        <f t="shared" si="14"/>
        <v>9.85664224275247</v>
      </c>
      <c r="F293" s="32" t="s">
        <v>267</v>
      </c>
      <c r="G293" s="32" t="s">
        <v>267</v>
      </c>
      <c r="H293" s="32" t="s">
        <v>267</v>
      </c>
      <c r="I293" s="32" t="s">
        <v>267</v>
      </c>
      <c r="J293" s="32" t="s">
        <v>267</v>
      </c>
      <c r="K293" s="32" t="s">
        <v>267</v>
      </c>
      <c r="L293" s="18" t="s">
        <v>387</v>
      </c>
      <c r="M293" s="11"/>
    </row>
    <row r="294" spans="1:13" s="4" customFormat="1" ht="18.75" customHeight="1">
      <c r="A294" s="63" t="s">
        <v>262</v>
      </c>
      <c r="B294" s="39" t="s">
        <v>6</v>
      </c>
      <c r="C294" s="32">
        <v>33.53</v>
      </c>
      <c r="D294" s="32">
        <f t="shared" si="15"/>
        <v>40.236</v>
      </c>
      <c r="E294" s="32">
        <f aca="true" t="shared" si="16" ref="E294:E331">D294/1.8834</f>
        <v>21.36349155782096</v>
      </c>
      <c r="F294" s="32" t="s">
        <v>267</v>
      </c>
      <c r="G294" s="32" t="s">
        <v>267</v>
      </c>
      <c r="H294" s="32" t="s">
        <v>267</v>
      </c>
      <c r="I294" s="32" t="s">
        <v>267</v>
      </c>
      <c r="J294" s="32" t="s">
        <v>267</v>
      </c>
      <c r="K294" s="32" t="s">
        <v>267</v>
      </c>
      <c r="L294" s="18" t="s">
        <v>282</v>
      </c>
      <c r="M294" s="11"/>
    </row>
    <row r="295" spans="1:13" s="4" customFormat="1" ht="20.25" customHeight="1" hidden="1">
      <c r="A295" s="60" t="s">
        <v>65</v>
      </c>
      <c r="B295" s="39" t="s">
        <v>6</v>
      </c>
      <c r="C295" s="32" t="e">
        <f>#REF!/10000</f>
        <v>#REF!</v>
      </c>
      <c r="D295" s="32" t="e">
        <f t="shared" si="15"/>
        <v>#REF!</v>
      </c>
      <c r="E295" s="32" t="e">
        <f t="shared" si="16"/>
        <v>#REF!</v>
      </c>
      <c r="F295" s="32" t="s">
        <v>267</v>
      </c>
      <c r="G295" s="32" t="s">
        <v>267</v>
      </c>
      <c r="H295" s="32" t="s">
        <v>267</v>
      </c>
      <c r="I295" s="32" t="s">
        <v>267</v>
      </c>
      <c r="J295" s="32" t="s">
        <v>267</v>
      </c>
      <c r="K295" s="32" t="s">
        <v>267</v>
      </c>
      <c r="L295" s="18"/>
      <c r="M295" s="11"/>
    </row>
    <row r="296" spans="1:13" s="4" customFormat="1" ht="20.25" customHeight="1" hidden="1">
      <c r="A296" s="53" t="s">
        <v>197</v>
      </c>
      <c r="B296" s="39" t="s">
        <v>6</v>
      </c>
      <c r="C296" s="32" t="e">
        <f>#REF!/10000</f>
        <v>#REF!</v>
      </c>
      <c r="D296" s="32" t="e">
        <f t="shared" si="15"/>
        <v>#REF!</v>
      </c>
      <c r="E296" s="32" t="e">
        <f t="shared" si="16"/>
        <v>#REF!</v>
      </c>
      <c r="F296" s="32" t="s">
        <v>267</v>
      </c>
      <c r="G296" s="32" t="s">
        <v>267</v>
      </c>
      <c r="H296" s="32" t="s">
        <v>267</v>
      </c>
      <c r="I296" s="32" t="s">
        <v>267</v>
      </c>
      <c r="J296" s="32" t="s">
        <v>267</v>
      </c>
      <c r="K296" s="32" t="s">
        <v>267</v>
      </c>
      <c r="L296" s="18" t="s">
        <v>274</v>
      </c>
      <c r="M296" s="11"/>
    </row>
    <row r="297" spans="1:13" s="4" customFormat="1" ht="20.25" customHeight="1" hidden="1">
      <c r="A297" s="56" t="s">
        <v>209</v>
      </c>
      <c r="B297" s="39" t="s">
        <v>6</v>
      </c>
      <c r="C297" s="32" t="e">
        <f>#REF!/10000</f>
        <v>#REF!</v>
      </c>
      <c r="D297" s="32" t="e">
        <f aca="true" t="shared" si="17" ref="D297:D331">C297*1.2</f>
        <v>#REF!</v>
      </c>
      <c r="E297" s="32" t="e">
        <f t="shared" si="16"/>
        <v>#REF!</v>
      </c>
      <c r="F297" s="32" t="s">
        <v>267</v>
      </c>
      <c r="G297" s="32" t="s">
        <v>267</v>
      </c>
      <c r="H297" s="32" t="s">
        <v>267</v>
      </c>
      <c r="I297" s="32" t="s">
        <v>267</v>
      </c>
      <c r="J297" s="32" t="s">
        <v>267</v>
      </c>
      <c r="K297" s="32" t="s">
        <v>267</v>
      </c>
      <c r="L297" s="18" t="s">
        <v>276</v>
      </c>
      <c r="M297" s="11"/>
    </row>
    <row r="298" spans="1:13" s="4" customFormat="1" ht="20.25" customHeight="1" hidden="1">
      <c r="A298" s="56" t="s">
        <v>210</v>
      </c>
      <c r="B298" s="39" t="s">
        <v>6</v>
      </c>
      <c r="C298" s="32" t="e">
        <f>#REF!/10000</f>
        <v>#REF!</v>
      </c>
      <c r="D298" s="32" t="e">
        <f t="shared" si="17"/>
        <v>#REF!</v>
      </c>
      <c r="E298" s="32" t="e">
        <f t="shared" si="16"/>
        <v>#REF!</v>
      </c>
      <c r="F298" s="32" t="s">
        <v>267</v>
      </c>
      <c r="G298" s="32" t="s">
        <v>267</v>
      </c>
      <c r="H298" s="32" t="s">
        <v>267</v>
      </c>
      <c r="I298" s="32" t="s">
        <v>267</v>
      </c>
      <c r="J298" s="32" t="s">
        <v>267</v>
      </c>
      <c r="K298" s="32" t="s">
        <v>267</v>
      </c>
      <c r="L298" s="18" t="s">
        <v>276</v>
      </c>
      <c r="M298" s="11"/>
    </row>
    <row r="299" spans="1:13" s="4" customFormat="1" ht="20.25" customHeight="1" hidden="1">
      <c r="A299" s="56" t="s">
        <v>205</v>
      </c>
      <c r="B299" s="39" t="s">
        <v>6</v>
      </c>
      <c r="C299" s="32" t="e">
        <f>#REF!/10000</f>
        <v>#REF!</v>
      </c>
      <c r="D299" s="32" t="e">
        <f t="shared" si="17"/>
        <v>#REF!</v>
      </c>
      <c r="E299" s="32" t="e">
        <f t="shared" si="16"/>
        <v>#REF!</v>
      </c>
      <c r="F299" s="32" t="s">
        <v>267</v>
      </c>
      <c r="G299" s="32" t="s">
        <v>267</v>
      </c>
      <c r="H299" s="32" t="s">
        <v>267</v>
      </c>
      <c r="I299" s="32" t="s">
        <v>267</v>
      </c>
      <c r="J299" s="32" t="s">
        <v>267</v>
      </c>
      <c r="K299" s="32" t="s">
        <v>267</v>
      </c>
      <c r="L299" s="18" t="s">
        <v>274</v>
      </c>
      <c r="M299" s="13"/>
    </row>
    <row r="300" spans="1:13" s="4" customFormat="1" ht="20.25" customHeight="1" hidden="1">
      <c r="A300" s="56" t="s">
        <v>206</v>
      </c>
      <c r="B300" s="39" t="s">
        <v>6</v>
      </c>
      <c r="C300" s="32" t="e">
        <f>#REF!/10000</f>
        <v>#REF!</v>
      </c>
      <c r="D300" s="32" t="e">
        <f t="shared" si="17"/>
        <v>#REF!</v>
      </c>
      <c r="E300" s="32" t="e">
        <f t="shared" si="16"/>
        <v>#REF!</v>
      </c>
      <c r="F300" s="32" t="s">
        <v>267</v>
      </c>
      <c r="G300" s="32" t="s">
        <v>267</v>
      </c>
      <c r="H300" s="32" t="s">
        <v>267</v>
      </c>
      <c r="I300" s="32" t="s">
        <v>267</v>
      </c>
      <c r="J300" s="32" t="s">
        <v>267</v>
      </c>
      <c r="K300" s="32" t="s">
        <v>267</v>
      </c>
      <c r="L300" s="18" t="s">
        <v>274</v>
      </c>
      <c r="M300" s="13"/>
    </row>
    <row r="301" spans="1:13" s="3" customFormat="1" ht="18.75" customHeight="1">
      <c r="A301" s="44" t="s">
        <v>348</v>
      </c>
      <c r="B301" s="43" t="s">
        <v>1</v>
      </c>
      <c r="C301" s="32">
        <v>0.75</v>
      </c>
      <c r="D301" s="32">
        <f>C301*1.1</f>
        <v>0.8250000000000001</v>
      </c>
      <c r="E301" s="32">
        <f t="shared" si="16"/>
        <v>0.4380375915896783</v>
      </c>
      <c r="F301" s="32" t="s">
        <v>267</v>
      </c>
      <c r="G301" s="32" t="s">
        <v>267</v>
      </c>
      <c r="H301" s="32" t="s">
        <v>267</v>
      </c>
      <c r="I301" s="32" t="s">
        <v>267</v>
      </c>
      <c r="J301" s="32" t="s">
        <v>267</v>
      </c>
      <c r="K301" s="32" t="s">
        <v>267</v>
      </c>
      <c r="L301" s="18" t="s">
        <v>381</v>
      </c>
      <c r="M301" s="11"/>
    </row>
    <row r="302" spans="1:13" s="3" customFormat="1" ht="18.75" customHeight="1">
      <c r="A302" s="44" t="s">
        <v>349</v>
      </c>
      <c r="B302" s="43" t="s">
        <v>1</v>
      </c>
      <c r="C302" s="32">
        <v>0.66</v>
      </c>
      <c r="D302" s="32">
        <f>C302*1.1</f>
        <v>0.7260000000000001</v>
      </c>
      <c r="E302" s="32">
        <f t="shared" si="16"/>
        <v>0.3854730805989169</v>
      </c>
      <c r="F302" s="32" t="s">
        <v>267</v>
      </c>
      <c r="G302" s="32" t="s">
        <v>267</v>
      </c>
      <c r="H302" s="32" t="s">
        <v>267</v>
      </c>
      <c r="I302" s="32" t="s">
        <v>267</v>
      </c>
      <c r="J302" s="32" t="s">
        <v>267</v>
      </c>
      <c r="K302" s="32" t="s">
        <v>267</v>
      </c>
      <c r="L302" s="18" t="s">
        <v>381</v>
      </c>
      <c r="M302" s="11"/>
    </row>
    <row r="303" spans="1:13" s="3" customFormat="1" ht="20.25" customHeight="1" hidden="1">
      <c r="A303" s="64" t="s">
        <v>85</v>
      </c>
      <c r="B303" s="39" t="s">
        <v>6</v>
      </c>
      <c r="C303" s="32" t="e">
        <f>#REF!/10000</f>
        <v>#REF!</v>
      </c>
      <c r="D303" s="32" t="e">
        <f>C303*1.1</f>
        <v>#REF!</v>
      </c>
      <c r="E303" s="32" t="e">
        <f t="shared" si="16"/>
        <v>#REF!</v>
      </c>
      <c r="F303" s="32" t="s">
        <v>267</v>
      </c>
      <c r="G303" s="32" t="s">
        <v>267</v>
      </c>
      <c r="H303" s="32" t="s">
        <v>267</v>
      </c>
      <c r="I303" s="32" t="s">
        <v>267</v>
      </c>
      <c r="J303" s="32" t="s">
        <v>267</v>
      </c>
      <c r="K303" s="32" t="s">
        <v>267</v>
      </c>
      <c r="L303" s="18" t="s">
        <v>311</v>
      </c>
      <c r="M303" s="11"/>
    </row>
    <row r="304" spans="1:13" s="3" customFormat="1" ht="20.25" customHeight="1" hidden="1">
      <c r="A304" s="77" t="s">
        <v>239</v>
      </c>
      <c r="B304" s="39" t="s">
        <v>6</v>
      </c>
      <c r="C304" s="32" t="e">
        <f>#REF!/10000</f>
        <v>#REF!</v>
      </c>
      <c r="D304" s="32" t="e">
        <f>C304*1.2</f>
        <v>#REF!</v>
      </c>
      <c r="E304" s="32" t="e">
        <f t="shared" si="16"/>
        <v>#REF!</v>
      </c>
      <c r="F304" s="32" t="s">
        <v>267</v>
      </c>
      <c r="G304" s="32" t="s">
        <v>267</v>
      </c>
      <c r="H304" s="32" t="s">
        <v>267</v>
      </c>
      <c r="I304" s="32" t="s">
        <v>267</v>
      </c>
      <c r="J304" s="32" t="s">
        <v>267</v>
      </c>
      <c r="K304" s="32" t="s">
        <v>267</v>
      </c>
      <c r="L304" s="18" t="s">
        <v>311</v>
      </c>
      <c r="M304" s="91" t="s">
        <v>329</v>
      </c>
    </row>
    <row r="305" spans="1:13" s="4" customFormat="1" ht="18.75" customHeight="1">
      <c r="A305" s="37" t="s">
        <v>96</v>
      </c>
      <c r="B305" s="21" t="s">
        <v>6</v>
      </c>
      <c r="C305" s="32">
        <v>189.63</v>
      </c>
      <c r="D305" s="32">
        <f t="shared" si="17"/>
        <v>227.55599999999998</v>
      </c>
      <c r="E305" s="32">
        <f t="shared" si="16"/>
        <v>120.82191780821917</v>
      </c>
      <c r="F305" s="32" t="s">
        <v>267</v>
      </c>
      <c r="G305" s="32" t="s">
        <v>267</v>
      </c>
      <c r="H305" s="32" t="s">
        <v>267</v>
      </c>
      <c r="I305" s="32" t="s">
        <v>267</v>
      </c>
      <c r="J305" s="32" t="s">
        <v>267</v>
      </c>
      <c r="K305" s="32" t="s">
        <v>267</v>
      </c>
      <c r="L305" s="18" t="s">
        <v>381</v>
      </c>
      <c r="M305" s="11"/>
    </row>
    <row r="306" spans="1:13" s="4" customFormat="1" ht="18.75" customHeight="1">
      <c r="A306" s="37" t="s">
        <v>250</v>
      </c>
      <c r="B306" s="21" t="s">
        <v>6</v>
      </c>
      <c r="C306" s="32">
        <v>200.03</v>
      </c>
      <c r="D306" s="32">
        <f t="shared" si="17"/>
        <v>240.036</v>
      </c>
      <c r="E306" s="32">
        <f t="shared" si="16"/>
        <v>127.44823192099395</v>
      </c>
      <c r="F306" s="32" t="s">
        <v>267</v>
      </c>
      <c r="G306" s="32" t="s">
        <v>267</v>
      </c>
      <c r="H306" s="32" t="s">
        <v>267</v>
      </c>
      <c r="I306" s="32" t="s">
        <v>267</v>
      </c>
      <c r="J306" s="32" t="s">
        <v>267</v>
      </c>
      <c r="K306" s="32" t="s">
        <v>267</v>
      </c>
      <c r="L306" s="18" t="s">
        <v>381</v>
      </c>
      <c r="M306" s="13"/>
    </row>
    <row r="307" spans="1:13" s="4" customFormat="1" ht="18.75" customHeight="1">
      <c r="A307" s="51" t="s">
        <v>59</v>
      </c>
      <c r="B307" s="39" t="s">
        <v>6</v>
      </c>
      <c r="C307" s="32">
        <v>36</v>
      </c>
      <c r="D307" s="32">
        <f t="shared" si="17"/>
        <v>43.199999999999996</v>
      </c>
      <c r="E307" s="32">
        <f t="shared" si="16"/>
        <v>22.93724115960497</v>
      </c>
      <c r="F307" s="32" t="s">
        <v>267</v>
      </c>
      <c r="G307" s="32" t="s">
        <v>267</v>
      </c>
      <c r="H307" s="32" t="s">
        <v>267</v>
      </c>
      <c r="I307" s="32" t="s">
        <v>267</v>
      </c>
      <c r="J307" s="32" t="s">
        <v>267</v>
      </c>
      <c r="K307" s="32" t="s">
        <v>267</v>
      </c>
      <c r="L307" s="18"/>
      <c r="M307" s="13"/>
    </row>
    <row r="308" spans="1:13" s="4" customFormat="1" ht="18.75" customHeight="1">
      <c r="A308" s="51" t="s">
        <v>86</v>
      </c>
      <c r="B308" s="39" t="s">
        <v>6</v>
      </c>
      <c r="C308" s="32">
        <v>6.7</v>
      </c>
      <c r="D308" s="32">
        <f t="shared" si="17"/>
        <v>8.04</v>
      </c>
      <c r="E308" s="32">
        <f t="shared" si="16"/>
        <v>4.2688754380375915</v>
      </c>
      <c r="F308" s="32" t="s">
        <v>267</v>
      </c>
      <c r="G308" s="32" t="s">
        <v>267</v>
      </c>
      <c r="H308" s="32" t="s">
        <v>267</v>
      </c>
      <c r="I308" s="32" t="s">
        <v>267</v>
      </c>
      <c r="J308" s="32" t="s">
        <v>267</v>
      </c>
      <c r="K308" s="32" t="s">
        <v>267</v>
      </c>
      <c r="L308" s="18"/>
      <c r="M308" s="13"/>
    </row>
    <row r="309" spans="1:13" s="4" customFormat="1" ht="18.75" customHeight="1">
      <c r="A309" s="51" t="s">
        <v>60</v>
      </c>
      <c r="B309" s="39" t="s">
        <v>6</v>
      </c>
      <c r="C309" s="32">
        <v>7.3</v>
      </c>
      <c r="D309" s="32">
        <f t="shared" si="17"/>
        <v>8.76</v>
      </c>
      <c r="E309" s="32">
        <f t="shared" si="16"/>
        <v>4.651162790697675</v>
      </c>
      <c r="F309" s="32" t="s">
        <v>267</v>
      </c>
      <c r="G309" s="32" t="s">
        <v>267</v>
      </c>
      <c r="H309" s="32" t="s">
        <v>267</v>
      </c>
      <c r="I309" s="32" t="s">
        <v>267</v>
      </c>
      <c r="J309" s="32" t="s">
        <v>267</v>
      </c>
      <c r="K309" s="32" t="s">
        <v>267</v>
      </c>
      <c r="L309" s="18"/>
      <c r="M309" s="13"/>
    </row>
    <row r="310" spans="1:13" s="4" customFormat="1" ht="18.75" customHeight="1">
      <c r="A310" s="51" t="s">
        <v>19</v>
      </c>
      <c r="B310" s="39" t="s">
        <v>0</v>
      </c>
      <c r="C310" s="32">
        <v>0.2</v>
      </c>
      <c r="D310" s="32">
        <f t="shared" si="17"/>
        <v>0.24</v>
      </c>
      <c r="E310" s="32">
        <f t="shared" si="16"/>
        <v>0.12742911755336095</v>
      </c>
      <c r="F310" s="32" t="s">
        <v>267</v>
      </c>
      <c r="G310" s="32" t="s">
        <v>267</v>
      </c>
      <c r="H310" s="32" t="s">
        <v>267</v>
      </c>
      <c r="I310" s="32" t="s">
        <v>267</v>
      </c>
      <c r="J310" s="32" t="s">
        <v>267</v>
      </c>
      <c r="K310" s="32" t="s">
        <v>267</v>
      </c>
      <c r="L310" s="18"/>
      <c r="M310" s="13"/>
    </row>
    <row r="311" spans="1:13" s="4" customFormat="1" ht="20.25" customHeight="1" hidden="1">
      <c r="A311" s="60" t="s">
        <v>61</v>
      </c>
      <c r="B311" s="39" t="s">
        <v>0</v>
      </c>
      <c r="C311" s="32" t="e">
        <f>#REF!/10000</f>
        <v>#REF!</v>
      </c>
      <c r="D311" s="32" t="e">
        <f t="shared" si="17"/>
        <v>#REF!</v>
      </c>
      <c r="E311" s="32" t="e">
        <f t="shared" si="16"/>
        <v>#REF!</v>
      </c>
      <c r="F311" s="32" t="s">
        <v>267</v>
      </c>
      <c r="G311" s="32" t="s">
        <v>267</v>
      </c>
      <c r="H311" s="32" t="s">
        <v>267</v>
      </c>
      <c r="I311" s="32" t="s">
        <v>267</v>
      </c>
      <c r="J311" s="32" t="s">
        <v>267</v>
      </c>
      <c r="K311" s="32" t="s">
        <v>267</v>
      </c>
      <c r="L311" s="18"/>
      <c r="M311" s="11"/>
    </row>
    <row r="312" spans="1:13" s="4" customFormat="1" ht="18.75" customHeight="1">
      <c r="A312" s="73" t="s">
        <v>145</v>
      </c>
      <c r="B312" s="39" t="s">
        <v>6</v>
      </c>
      <c r="C312" s="32">
        <v>0.86</v>
      </c>
      <c r="D312" s="32">
        <f>C312*1.2</f>
        <v>1.032</v>
      </c>
      <c r="E312" s="32">
        <f t="shared" si="16"/>
        <v>0.5479452054794521</v>
      </c>
      <c r="F312" s="32" t="s">
        <v>267</v>
      </c>
      <c r="G312" s="32" t="s">
        <v>267</v>
      </c>
      <c r="H312" s="32" t="s">
        <v>267</v>
      </c>
      <c r="I312" s="32" t="s">
        <v>267</v>
      </c>
      <c r="J312" s="32" t="s">
        <v>267</v>
      </c>
      <c r="K312" s="32" t="s">
        <v>267</v>
      </c>
      <c r="L312" s="18" t="s">
        <v>381</v>
      </c>
      <c r="M312" s="11"/>
    </row>
    <row r="313" spans="1:13" s="4" customFormat="1" ht="18.75" customHeight="1">
      <c r="A313" s="73" t="s">
        <v>144</v>
      </c>
      <c r="B313" s="39" t="s">
        <v>6</v>
      </c>
      <c r="C313" s="32">
        <v>0.86</v>
      </c>
      <c r="D313" s="32">
        <f t="shared" si="17"/>
        <v>1.032</v>
      </c>
      <c r="E313" s="32">
        <f t="shared" si="16"/>
        <v>0.5479452054794521</v>
      </c>
      <c r="F313" s="32" t="s">
        <v>267</v>
      </c>
      <c r="G313" s="32" t="s">
        <v>267</v>
      </c>
      <c r="H313" s="32" t="s">
        <v>267</v>
      </c>
      <c r="I313" s="32" t="s">
        <v>267</v>
      </c>
      <c r="J313" s="32" t="s">
        <v>267</v>
      </c>
      <c r="K313" s="32" t="s">
        <v>267</v>
      </c>
      <c r="L313" s="18" t="s">
        <v>381</v>
      </c>
      <c r="M313" s="11"/>
    </row>
    <row r="314" spans="1:13" s="4" customFormat="1" ht="18.75" customHeight="1">
      <c r="A314" s="73" t="s">
        <v>146</v>
      </c>
      <c r="B314" s="39" t="s">
        <v>6</v>
      </c>
      <c r="C314" s="32">
        <v>1</v>
      </c>
      <c r="D314" s="32">
        <f t="shared" si="17"/>
        <v>1.2</v>
      </c>
      <c r="E314" s="32">
        <f t="shared" si="16"/>
        <v>0.6371455877668047</v>
      </c>
      <c r="F314" s="32" t="s">
        <v>267</v>
      </c>
      <c r="G314" s="32" t="s">
        <v>267</v>
      </c>
      <c r="H314" s="32" t="s">
        <v>267</v>
      </c>
      <c r="I314" s="32" t="s">
        <v>267</v>
      </c>
      <c r="J314" s="32" t="s">
        <v>267</v>
      </c>
      <c r="K314" s="32" t="s">
        <v>267</v>
      </c>
      <c r="L314" s="18" t="s">
        <v>381</v>
      </c>
      <c r="M314" s="11"/>
    </row>
    <row r="315" spans="1:13" s="4" customFormat="1" ht="20.25" customHeight="1" hidden="1">
      <c r="A315" s="55" t="s">
        <v>25</v>
      </c>
      <c r="B315" s="39" t="s">
        <v>6</v>
      </c>
      <c r="C315" s="32" t="e">
        <f>#REF!/10000</f>
        <v>#REF!</v>
      </c>
      <c r="D315" s="32" t="e">
        <f>C315*1.2</f>
        <v>#REF!</v>
      </c>
      <c r="E315" s="32" t="e">
        <f>D315/1.8834</f>
        <v>#REF!</v>
      </c>
      <c r="F315" s="32" t="s">
        <v>267</v>
      </c>
      <c r="G315" s="32" t="s">
        <v>267</v>
      </c>
      <c r="H315" s="32" t="s">
        <v>267</v>
      </c>
      <c r="I315" s="32" t="s">
        <v>267</v>
      </c>
      <c r="J315" s="32" t="s">
        <v>267</v>
      </c>
      <c r="K315" s="32" t="s">
        <v>267</v>
      </c>
      <c r="L315" s="18" t="s">
        <v>274</v>
      </c>
      <c r="M315" s="11"/>
    </row>
    <row r="316" spans="1:13" s="4" customFormat="1" ht="20.25" customHeight="1">
      <c r="A316" s="33" t="s">
        <v>369</v>
      </c>
      <c r="B316" s="39" t="s">
        <v>6</v>
      </c>
      <c r="C316" s="32">
        <v>323.47</v>
      </c>
      <c r="D316" s="32">
        <f>C316*1.2</f>
        <v>388.16400000000004</v>
      </c>
      <c r="E316" s="32">
        <f>D316/1.8834</f>
        <v>206.09748327492835</v>
      </c>
      <c r="F316" s="32" t="s">
        <v>267</v>
      </c>
      <c r="G316" s="32" t="s">
        <v>267</v>
      </c>
      <c r="H316" s="32" t="s">
        <v>267</v>
      </c>
      <c r="I316" s="32" t="s">
        <v>267</v>
      </c>
      <c r="J316" s="32" t="s">
        <v>267</v>
      </c>
      <c r="K316" s="32" t="s">
        <v>267</v>
      </c>
      <c r="L316" s="18" t="s">
        <v>382</v>
      </c>
      <c r="M316" s="11"/>
    </row>
    <row r="317" spans="1:13" s="4" customFormat="1" ht="18.75" customHeight="1">
      <c r="A317" s="50" t="s">
        <v>164</v>
      </c>
      <c r="B317" s="39" t="s">
        <v>6</v>
      </c>
      <c r="C317" s="32">
        <v>98.8</v>
      </c>
      <c r="D317" s="32">
        <f t="shared" si="17"/>
        <v>118.55999999999999</v>
      </c>
      <c r="E317" s="32">
        <f t="shared" si="16"/>
        <v>62.9499840713603</v>
      </c>
      <c r="F317" s="32" t="s">
        <v>267</v>
      </c>
      <c r="G317" s="32" t="s">
        <v>267</v>
      </c>
      <c r="H317" s="32" t="s">
        <v>267</v>
      </c>
      <c r="I317" s="32" t="s">
        <v>267</v>
      </c>
      <c r="J317" s="32" t="s">
        <v>267</v>
      </c>
      <c r="K317" s="32" t="s">
        <v>267</v>
      </c>
      <c r="L317" s="18" t="s">
        <v>272</v>
      </c>
      <c r="M317" s="11"/>
    </row>
    <row r="318" spans="1:13" s="4" customFormat="1" ht="18.75" customHeight="1">
      <c r="A318" s="33" t="s">
        <v>383</v>
      </c>
      <c r="B318" s="39" t="s">
        <v>6</v>
      </c>
      <c r="C318" s="32">
        <v>233.5</v>
      </c>
      <c r="D318" s="32">
        <f>C318*1.2</f>
        <v>280.2</v>
      </c>
      <c r="E318" s="32">
        <f>D318/1.8834</f>
        <v>148.7734947435489</v>
      </c>
      <c r="F318" s="32" t="s">
        <v>267</v>
      </c>
      <c r="G318" s="32" t="s">
        <v>267</v>
      </c>
      <c r="H318" s="32" t="s">
        <v>267</v>
      </c>
      <c r="I318" s="32" t="s">
        <v>267</v>
      </c>
      <c r="J318" s="32" t="s">
        <v>267</v>
      </c>
      <c r="K318" s="32" t="s">
        <v>267</v>
      </c>
      <c r="L318" s="18" t="s">
        <v>381</v>
      </c>
      <c r="M318" s="11"/>
    </row>
    <row r="319" spans="1:13" s="4" customFormat="1" ht="18.75" customHeight="1">
      <c r="A319" s="33" t="s">
        <v>385</v>
      </c>
      <c r="B319" s="39" t="s">
        <v>6</v>
      </c>
      <c r="C319" s="32">
        <v>439.75</v>
      </c>
      <c r="D319" s="32">
        <f>C319*1.2</f>
        <v>527.6999999999999</v>
      </c>
      <c r="E319" s="32">
        <f>D319/1.8834</f>
        <v>280.1847722204523</v>
      </c>
      <c r="F319" s="32" t="s">
        <v>267</v>
      </c>
      <c r="G319" s="32" t="s">
        <v>267</v>
      </c>
      <c r="H319" s="32" t="s">
        <v>267</v>
      </c>
      <c r="I319" s="32" t="s">
        <v>267</v>
      </c>
      <c r="J319" s="32" t="s">
        <v>267</v>
      </c>
      <c r="K319" s="32" t="s">
        <v>267</v>
      </c>
      <c r="L319" s="18" t="s">
        <v>381</v>
      </c>
      <c r="M319" s="11"/>
    </row>
    <row r="320" spans="1:13" s="4" customFormat="1" ht="18.75" customHeight="1">
      <c r="A320" s="33" t="s">
        <v>386</v>
      </c>
      <c r="B320" s="39" t="s">
        <v>6</v>
      </c>
      <c r="C320" s="32">
        <v>608</v>
      </c>
      <c r="D320" s="32">
        <f>C320*1.2</f>
        <v>729.6</v>
      </c>
      <c r="E320" s="32">
        <f>D320/1.8834</f>
        <v>387.3845173622173</v>
      </c>
      <c r="F320" s="32" t="s">
        <v>267</v>
      </c>
      <c r="G320" s="32" t="s">
        <v>267</v>
      </c>
      <c r="H320" s="32" t="s">
        <v>267</v>
      </c>
      <c r="I320" s="32" t="s">
        <v>267</v>
      </c>
      <c r="J320" s="32" t="s">
        <v>267</v>
      </c>
      <c r="K320" s="32" t="s">
        <v>267</v>
      </c>
      <c r="L320" s="18" t="s">
        <v>381</v>
      </c>
      <c r="M320" s="11"/>
    </row>
    <row r="321" spans="1:13" s="4" customFormat="1" ht="18.75" customHeight="1">
      <c r="A321" s="35" t="s">
        <v>22</v>
      </c>
      <c r="B321" s="43" t="s">
        <v>6</v>
      </c>
      <c r="C321" s="32">
        <v>5.94</v>
      </c>
      <c r="D321" s="32">
        <f t="shared" si="17"/>
        <v>7.128</v>
      </c>
      <c r="E321" s="32">
        <f t="shared" si="16"/>
        <v>3.78464479133482</v>
      </c>
      <c r="F321" s="32" t="s">
        <v>267</v>
      </c>
      <c r="G321" s="32" t="s">
        <v>267</v>
      </c>
      <c r="H321" s="32" t="s">
        <v>267</v>
      </c>
      <c r="I321" s="32" t="s">
        <v>267</v>
      </c>
      <c r="J321" s="32" t="s">
        <v>267</v>
      </c>
      <c r="K321" s="32" t="s">
        <v>267</v>
      </c>
      <c r="L321" s="18" t="s">
        <v>381</v>
      </c>
      <c r="M321" s="11"/>
    </row>
    <row r="322" spans="1:13" s="9" customFormat="1" ht="18.75" customHeight="1">
      <c r="A322" s="34" t="s">
        <v>286</v>
      </c>
      <c r="B322" s="43" t="s">
        <v>6</v>
      </c>
      <c r="C322" s="32">
        <v>8.43</v>
      </c>
      <c r="D322" s="32">
        <f t="shared" si="17"/>
        <v>10.116</v>
      </c>
      <c r="E322" s="32">
        <f t="shared" si="16"/>
        <v>5.371137304874163</v>
      </c>
      <c r="F322" s="32" t="s">
        <v>267</v>
      </c>
      <c r="G322" s="32" t="s">
        <v>267</v>
      </c>
      <c r="H322" s="32" t="s">
        <v>267</v>
      </c>
      <c r="I322" s="32" t="s">
        <v>267</v>
      </c>
      <c r="J322" s="32" t="s">
        <v>267</v>
      </c>
      <c r="K322" s="32" t="s">
        <v>267</v>
      </c>
      <c r="L322" s="18" t="s">
        <v>381</v>
      </c>
      <c r="M322" s="13"/>
    </row>
    <row r="323" spans="1:13" s="4" customFormat="1" ht="18.75" customHeight="1">
      <c r="A323" s="65" t="s">
        <v>130</v>
      </c>
      <c r="B323" s="39" t="s">
        <v>6</v>
      </c>
      <c r="C323" s="32">
        <v>15</v>
      </c>
      <c r="D323" s="32">
        <f t="shared" si="17"/>
        <v>18</v>
      </c>
      <c r="E323" s="32">
        <f t="shared" si="16"/>
        <v>9.557183816502071</v>
      </c>
      <c r="F323" s="32" t="s">
        <v>267</v>
      </c>
      <c r="G323" s="32" t="s">
        <v>267</v>
      </c>
      <c r="H323" s="32" t="s">
        <v>267</v>
      </c>
      <c r="I323" s="32" t="s">
        <v>267</v>
      </c>
      <c r="J323" s="32" t="s">
        <v>267</v>
      </c>
      <c r="K323" s="32" t="s">
        <v>267</v>
      </c>
      <c r="L323" s="18" t="s">
        <v>274</v>
      </c>
      <c r="M323" s="11"/>
    </row>
    <row r="324" spans="1:13" s="4" customFormat="1" ht="18.75" customHeight="1">
      <c r="A324" s="65" t="s">
        <v>131</v>
      </c>
      <c r="B324" s="39" t="s">
        <v>6</v>
      </c>
      <c r="C324" s="32">
        <v>17.3</v>
      </c>
      <c r="D324" s="32">
        <f t="shared" si="17"/>
        <v>20.76</v>
      </c>
      <c r="E324" s="32">
        <f t="shared" si="16"/>
        <v>11.022618668365723</v>
      </c>
      <c r="F324" s="32" t="s">
        <v>267</v>
      </c>
      <c r="G324" s="32" t="s">
        <v>267</v>
      </c>
      <c r="H324" s="32" t="s">
        <v>267</v>
      </c>
      <c r="I324" s="32" t="s">
        <v>267</v>
      </c>
      <c r="J324" s="32" t="s">
        <v>267</v>
      </c>
      <c r="K324" s="32" t="s">
        <v>267</v>
      </c>
      <c r="L324" s="18" t="s">
        <v>274</v>
      </c>
      <c r="M324" s="11"/>
    </row>
    <row r="325" spans="1:13" s="4" customFormat="1" ht="18.75" customHeight="1">
      <c r="A325" s="65" t="s">
        <v>99</v>
      </c>
      <c r="B325" s="39" t="s">
        <v>6</v>
      </c>
      <c r="C325" s="32">
        <v>33.7</v>
      </c>
      <c r="D325" s="32">
        <f t="shared" si="17"/>
        <v>40.440000000000005</v>
      </c>
      <c r="E325" s="32">
        <f t="shared" si="16"/>
        <v>21.47180630774132</v>
      </c>
      <c r="F325" s="32" t="s">
        <v>267</v>
      </c>
      <c r="G325" s="32" t="s">
        <v>267</v>
      </c>
      <c r="H325" s="32" t="s">
        <v>267</v>
      </c>
      <c r="I325" s="32" t="s">
        <v>267</v>
      </c>
      <c r="J325" s="32" t="s">
        <v>267</v>
      </c>
      <c r="K325" s="32" t="s">
        <v>267</v>
      </c>
      <c r="L325" s="18" t="s">
        <v>274</v>
      </c>
      <c r="M325" s="11"/>
    </row>
    <row r="326" spans="1:13" s="5" customFormat="1" ht="20.25" customHeight="1" hidden="1">
      <c r="A326" s="48" t="s">
        <v>2</v>
      </c>
      <c r="B326" s="39" t="s">
        <v>1</v>
      </c>
      <c r="C326" s="32" t="e">
        <f>#REF!/10000</f>
        <v>#REF!</v>
      </c>
      <c r="D326" s="32" t="e">
        <f t="shared" si="17"/>
        <v>#REF!</v>
      </c>
      <c r="E326" s="32" t="e">
        <f t="shared" si="16"/>
        <v>#REF!</v>
      </c>
      <c r="F326" s="32" t="s">
        <v>267</v>
      </c>
      <c r="G326" s="32" t="s">
        <v>267</v>
      </c>
      <c r="H326" s="32" t="s">
        <v>267</v>
      </c>
      <c r="I326" s="32" t="s">
        <v>267</v>
      </c>
      <c r="J326" s="32" t="s">
        <v>267</v>
      </c>
      <c r="K326" s="32" t="s">
        <v>267</v>
      </c>
      <c r="L326" s="18"/>
      <c r="M326" s="11"/>
    </row>
    <row r="327" spans="1:13" s="5" customFormat="1" ht="18.75" customHeight="1">
      <c r="A327" s="35" t="s">
        <v>217</v>
      </c>
      <c r="B327" s="43" t="s">
        <v>6</v>
      </c>
      <c r="C327" s="32">
        <v>28.55</v>
      </c>
      <c r="D327" s="32">
        <f t="shared" si="17"/>
        <v>34.26</v>
      </c>
      <c r="E327" s="32">
        <f t="shared" si="16"/>
        <v>18.190506530742272</v>
      </c>
      <c r="F327" s="32" t="s">
        <v>267</v>
      </c>
      <c r="G327" s="32" t="s">
        <v>267</v>
      </c>
      <c r="H327" s="32" t="s">
        <v>267</v>
      </c>
      <c r="I327" s="32" t="s">
        <v>267</v>
      </c>
      <c r="J327" s="32" t="s">
        <v>267</v>
      </c>
      <c r="K327" s="32" t="s">
        <v>267</v>
      </c>
      <c r="L327" s="18" t="s">
        <v>381</v>
      </c>
      <c r="M327" s="11"/>
    </row>
    <row r="328" spans="1:13" s="5" customFormat="1" ht="18.75" customHeight="1">
      <c r="A328" s="35" t="s">
        <v>193</v>
      </c>
      <c r="B328" s="43" t="s">
        <v>6</v>
      </c>
      <c r="C328" s="32">
        <v>25.63</v>
      </c>
      <c r="D328" s="32">
        <f t="shared" si="17"/>
        <v>30.755999999999997</v>
      </c>
      <c r="E328" s="32">
        <f t="shared" si="16"/>
        <v>16.330041414463203</v>
      </c>
      <c r="F328" s="32" t="s">
        <v>267</v>
      </c>
      <c r="G328" s="32" t="s">
        <v>267</v>
      </c>
      <c r="H328" s="32" t="s">
        <v>267</v>
      </c>
      <c r="I328" s="32" t="s">
        <v>267</v>
      </c>
      <c r="J328" s="32" t="s">
        <v>267</v>
      </c>
      <c r="K328" s="32" t="s">
        <v>267</v>
      </c>
      <c r="L328" s="18" t="s">
        <v>381</v>
      </c>
      <c r="M328" s="94"/>
    </row>
    <row r="329" spans="1:13" s="5" customFormat="1" ht="18.75" customHeight="1">
      <c r="A329" s="35" t="s">
        <v>228</v>
      </c>
      <c r="B329" s="43" t="s">
        <v>6</v>
      </c>
      <c r="C329" s="32">
        <v>132.34</v>
      </c>
      <c r="D329" s="32">
        <f t="shared" si="17"/>
        <v>158.808</v>
      </c>
      <c r="E329" s="32">
        <f t="shared" si="16"/>
        <v>84.31984708505894</v>
      </c>
      <c r="F329" s="32" t="s">
        <v>267</v>
      </c>
      <c r="G329" s="32" t="s">
        <v>267</v>
      </c>
      <c r="H329" s="32" t="s">
        <v>267</v>
      </c>
      <c r="I329" s="32" t="s">
        <v>267</v>
      </c>
      <c r="J329" s="32" t="s">
        <v>267</v>
      </c>
      <c r="K329" s="32" t="s">
        <v>267</v>
      </c>
      <c r="L329" s="18" t="s">
        <v>381</v>
      </c>
      <c r="M329" s="94"/>
    </row>
    <row r="330" spans="1:13" s="5" customFormat="1" ht="18.75" customHeight="1">
      <c r="A330" s="35" t="s">
        <v>189</v>
      </c>
      <c r="B330" s="43" t="s">
        <v>6</v>
      </c>
      <c r="C330" s="32">
        <v>114.21</v>
      </c>
      <c r="D330" s="32">
        <f t="shared" si="17"/>
        <v>137.052</v>
      </c>
      <c r="E330" s="32">
        <f t="shared" si="16"/>
        <v>72.76839757884676</v>
      </c>
      <c r="F330" s="32" t="s">
        <v>267</v>
      </c>
      <c r="G330" s="32" t="s">
        <v>267</v>
      </c>
      <c r="H330" s="32" t="s">
        <v>267</v>
      </c>
      <c r="I330" s="32" t="s">
        <v>267</v>
      </c>
      <c r="J330" s="32" t="s">
        <v>267</v>
      </c>
      <c r="K330" s="32" t="s">
        <v>267</v>
      </c>
      <c r="L330" s="18" t="s">
        <v>381</v>
      </c>
      <c r="M330" s="94"/>
    </row>
    <row r="331" spans="1:13" s="5" customFormat="1" ht="18.75" customHeight="1">
      <c r="A331" s="35" t="s">
        <v>190</v>
      </c>
      <c r="B331" s="43" t="s">
        <v>6</v>
      </c>
      <c r="C331" s="32">
        <v>92.84</v>
      </c>
      <c r="D331" s="32">
        <f t="shared" si="17"/>
        <v>111.408</v>
      </c>
      <c r="E331" s="32">
        <f t="shared" si="16"/>
        <v>59.15259636827015</v>
      </c>
      <c r="F331" s="32" t="s">
        <v>267</v>
      </c>
      <c r="G331" s="32" t="s">
        <v>267</v>
      </c>
      <c r="H331" s="32" t="s">
        <v>267</v>
      </c>
      <c r="I331" s="32" t="s">
        <v>267</v>
      </c>
      <c r="J331" s="32" t="s">
        <v>267</v>
      </c>
      <c r="K331" s="32" t="s">
        <v>267</v>
      </c>
      <c r="L331" s="18" t="s">
        <v>381</v>
      </c>
      <c r="M331" s="95"/>
    </row>
    <row r="332" spans="1:13" s="7" customFormat="1" ht="18" customHeight="1">
      <c r="A332" s="22" t="s">
        <v>40</v>
      </c>
      <c r="B332" s="23"/>
      <c r="C332" s="22"/>
      <c r="D332" s="22"/>
      <c r="E332" s="22"/>
      <c r="F332" s="22"/>
      <c r="G332" s="22"/>
      <c r="H332" s="22"/>
      <c r="I332" s="22"/>
      <c r="J332" s="22"/>
      <c r="K332" s="22"/>
      <c r="L332" s="87"/>
      <c r="M332" s="14"/>
    </row>
    <row r="333" spans="1:13" s="3" customFormat="1" ht="18" customHeight="1">
      <c r="A333" s="22" t="s">
        <v>317</v>
      </c>
      <c r="B333" s="23"/>
      <c r="C333" s="22"/>
      <c r="D333" s="22"/>
      <c r="E333" s="22"/>
      <c r="F333" s="22"/>
      <c r="G333" s="22"/>
      <c r="H333" s="22"/>
      <c r="I333" s="22"/>
      <c r="J333" s="22"/>
      <c r="K333" s="22"/>
      <c r="L333" s="19"/>
      <c r="M333" s="83"/>
    </row>
    <row r="334" spans="1:13" s="3" customFormat="1" ht="18.75">
      <c r="A334" s="22" t="s">
        <v>14</v>
      </c>
      <c r="B334" s="23"/>
      <c r="C334" s="22"/>
      <c r="D334" s="22"/>
      <c r="E334" s="22"/>
      <c r="F334" s="22"/>
      <c r="G334" s="22"/>
      <c r="H334" s="22"/>
      <c r="I334" s="22"/>
      <c r="J334" s="22"/>
      <c r="K334" s="22"/>
      <c r="L334" s="19"/>
      <c r="M334" s="84"/>
    </row>
    <row r="335" spans="1:13" s="2" customFormat="1" ht="18.75">
      <c r="A335" s="22" t="s">
        <v>16</v>
      </c>
      <c r="B335" s="23"/>
      <c r="C335" s="22"/>
      <c r="D335" s="22"/>
      <c r="E335" s="22"/>
      <c r="F335" s="22"/>
      <c r="G335" s="22"/>
      <c r="H335" s="22"/>
      <c r="I335" s="22"/>
      <c r="J335" s="22"/>
      <c r="K335" s="22"/>
      <c r="L335" s="19"/>
      <c r="M335" s="85"/>
    </row>
    <row r="336" spans="1:13" s="2" customFormat="1" ht="19.5" customHeight="1">
      <c r="A336" s="113" t="s">
        <v>264</v>
      </c>
      <c r="B336" s="113"/>
      <c r="C336" s="113"/>
      <c r="D336" s="113"/>
      <c r="E336" s="113"/>
      <c r="F336" s="113"/>
      <c r="G336" s="113"/>
      <c r="H336" s="113"/>
      <c r="I336" s="113"/>
      <c r="J336" s="99"/>
      <c r="K336" s="99"/>
      <c r="L336" s="86"/>
      <c r="M336" s="85"/>
    </row>
    <row r="337" spans="1:13" s="2" customFormat="1" ht="12.75">
      <c r="A337" s="8"/>
      <c r="C337" s="8"/>
      <c r="D337" s="8"/>
      <c r="E337" s="8"/>
      <c r="F337" s="8"/>
      <c r="G337" s="8"/>
      <c r="H337" s="8"/>
      <c r="I337" s="8"/>
      <c r="J337" s="8"/>
      <c r="K337" s="8"/>
      <c r="L337" s="20"/>
      <c r="M337" s="15"/>
    </row>
    <row r="338" spans="1:13" s="2" customFormat="1" ht="12.75">
      <c r="A338" s="8"/>
      <c r="C338" s="8"/>
      <c r="D338" s="8"/>
      <c r="E338" s="8"/>
      <c r="F338" s="8"/>
      <c r="G338" s="8"/>
      <c r="H338" s="8"/>
      <c r="I338" s="8"/>
      <c r="J338" s="8"/>
      <c r="K338" s="8"/>
      <c r="L338" s="20"/>
      <c r="M338" s="15"/>
    </row>
    <row r="339" spans="1:13" s="2" customFormat="1" ht="12.75">
      <c r="A339" s="8"/>
      <c r="C339" s="8"/>
      <c r="D339" s="8"/>
      <c r="E339" s="8"/>
      <c r="F339" s="8"/>
      <c r="G339" s="8"/>
      <c r="H339" s="8"/>
      <c r="I339" s="8"/>
      <c r="J339" s="8"/>
      <c r="K339" s="8"/>
      <c r="L339" s="20"/>
      <c r="M339" s="15"/>
    </row>
    <row r="340" spans="1:13" s="2" customFormat="1" ht="12.75">
      <c r="A340" s="8"/>
      <c r="C340" s="8"/>
      <c r="D340" s="8"/>
      <c r="E340" s="8"/>
      <c r="F340" s="8"/>
      <c r="G340" s="8"/>
      <c r="H340" s="8"/>
      <c r="I340" s="8"/>
      <c r="J340" s="8"/>
      <c r="K340" s="8"/>
      <c r="L340" s="20"/>
      <c r="M340" s="15"/>
    </row>
    <row r="341" spans="1:13" s="2" customFormat="1" ht="12.75">
      <c r="A341" s="8"/>
      <c r="C341" s="8"/>
      <c r="D341" s="8"/>
      <c r="E341" s="8"/>
      <c r="F341" s="8"/>
      <c r="G341" s="8"/>
      <c r="H341" s="8"/>
      <c r="I341" s="8"/>
      <c r="J341" s="8"/>
      <c r="K341" s="8"/>
      <c r="L341" s="20"/>
      <c r="M341" s="15"/>
    </row>
    <row r="342" spans="1:13" s="2" customFormat="1" ht="12.75">
      <c r="A342" s="8"/>
      <c r="C342" s="8"/>
      <c r="D342" s="8"/>
      <c r="E342" s="8"/>
      <c r="F342" s="8"/>
      <c r="G342" s="8"/>
      <c r="H342" s="8"/>
      <c r="I342" s="8"/>
      <c r="J342" s="8"/>
      <c r="K342" s="8"/>
      <c r="L342" s="20"/>
      <c r="M342" s="15"/>
    </row>
    <row r="343" spans="1:13" s="2" customFormat="1" ht="12.75">
      <c r="A343" s="8"/>
      <c r="C343" s="8"/>
      <c r="D343" s="8"/>
      <c r="E343" s="8"/>
      <c r="F343" s="8"/>
      <c r="G343" s="8"/>
      <c r="H343" s="8"/>
      <c r="I343" s="8"/>
      <c r="J343" s="8"/>
      <c r="K343" s="8"/>
      <c r="L343" s="20"/>
      <c r="M343" s="15"/>
    </row>
    <row r="344" spans="1:13" s="2" customFormat="1" ht="12.75">
      <c r="A344" s="8"/>
      <c r="C344" s="8"/>
      <c r="D344" s="8"/>
      <c r="E344" s="8"/>
      <c r="F344" s="8"/>
      <c r="G344" s="8"/>
      <c r="H344" s="8"/>
      <c r="I344" s="8"/>
      <c r="J344" s="8"/>
      <c r="K344" s="8"/>
      <c r="L344" s="20"/>
      <c r="M344" s="15"/>
    </row>
    <row r="345" spans="1:13" s="2" customFormat="1" ht="12.75">
      <c r="A345" s="8"/>
      <c r="C345" s="8"/>
      <c r="D345" s="8"/>
      <c r="E345" s="8"/>
      <c r="F345" s="8"/>
      <c r="G345" s="8"/>
      <c r="H345" s="8"/>
      <c r="I345" s="8"/>
      <c r="J345" s="8"/>
      <c r="K345" s="8"/>
      <c r="L345" s="20"/>
      <c r="M345" s="15"/>
    </row>
    <row r="346" spans="1:13" s="2" customFormat="1" ht="12.75">
      <c r="A346" s="8"/>
      <c r="C346" s="8"/>
      <c r="D346" s="8"/>
      <c r="E346" s="8"/>
      <c r="F346" s="8"/>
      <c r="G346" s="8"/>
      <c r="H346" s="8"/>
      <c r="I346" s="8"/>
      <c r="J346" s="8"/>
      <c r="K346" s="8"/>
      <c r="L346" s="20"/>
      <c r="M346" s="15"/>
    </row>
    <row r="347" spans="1:13" s="2" customFormat="1" ht="12.75">
      <c r="A347" s="8"/>
      <c r="C347" s="8"/>
      <c r="D347" s="8"/>
      <c r="E347" s="8"/>
      <c r="F347" s="8"/>
      <c r="G347" s="8"/>
      <c r="H347" s="8"/>
      <c r="I347" s="8"/>
      <c r="J347" s="8"/>
      <c r="K347" s="8"/>
      <c r="L347" s="20"/>
      <c r="M347" s="15"/>
    </row>
    <row r="348" spans="1:13" s="2" customFormat="1" ht="12.75">
      <c r="A348" s="8"/>
      <c r="C348" s="8"/>
      <c r="D348" s="8"/>
      <c r="E348" s="8"/>
      <c r="F348" s="8"/>
      <c r="G348" s="8"/>
      <c r="H348" s="8"/>
      <c r="I348" s="8"/>
      <c r="J348" s="8"/>
      <c r="K348" s="8"/>
      <c r="L348" s="20"/>
      <c r="M348" s="15"/>
    </row>
    <row r="349" spans="1:13" s="2" customFormat="1" ht="12.75">
      <c r="A349" s="8"/>
      <c r="C349" s="8"/>
      <c r="D349" s="8"/>
      <c r="E349" s="8"/>
      <c r="F349" s="8"/>
      <c r="G349" s="8"/>
      <c r="H349" s="8"/>
      <c r="I349" s="8"/>
      <c r="J349" s="8"/>
      <c r="K349" s="8"/>
      <c r="L349" s="20"/>
      <c r="M349" s="15"/>
    </row>
    <row r="350" spans="1:13" s="2" customFormat="1" ht="12.75">
      <c r="A350" s="8"/>
      <c r="C350" s="8"/>
      <c r="D350" s="8"/>
      <c r="E350" s="8"/>
      <c r="F350" s="8"/>
      <c r="G350" s="8"/>
      <c r="H350" s="8"/>
      <c r="I350" s="8"/>
      <c r="J350" s="8"/>
      <c r="K350" s="8"/>
      <c r="L350" s="20"/>
      <c r="M350" s="15"/>
    </row>
    <row r="351" spans="1:13" s="2" customFormat="1" ht="12.75">
      <c r="A351" s="8"/>
      <c r="C351" s="8"/>
      <c r="D351" s="8"/>
      <c r="E351" s="8"/>
      <c r="F351" s="8"/>
      <c r="G351" s="8"/>
      <c r="H351" s="8"/>
      <c r="I351" s="8"/>
      <c r="J351" s="8"/>
      <c r="K351" s="8"/>
      <c r="L351" s="20"/>
      <c r="M351" s="15"/>
    </row>
    <row r="352" spans="1:13" s="2" customFormat="1" ht="12.75">
      <c r="A352" s="8"/>
      <c r="C352" s="8"/>
      <c r="D352" s="8"/>
      <c r="E352" s="8"/>
      <c r="F352" s="8"/>
      <c r="G352" s="8"/>
      <c r="H352" s="8"/>
      <c r="I352" s="8"/>
      <c r="J352" s="8"/>
      <c r="K352" s="8"/>
      <c r="L352" s="20"/>
      <c r="M352" s="15"/>
    </row>
    <row r="353" spans="1:13" s="2" customFormat="1" ht="12.75">
      <c r="A353" s="8"/>
      <c r="C353" s="8"/>
      <c r="D353" s="8"/>
      <c r="E353" s="8"/>
      <c r="F353" s="8"/>
      <c r="G353" s="8"/>
      <c r="H353" s="8"/>
      <c r="I353" s="8"/>
      <c r="J353" s="8"/>
      <c r="K353" s="8"/>
      <c r="L353" s="20"/>
      <c r="M353" s="15"/>
    </row>
    <row r="354" spans="1:13" s="2" customFormat="1" ht="12.75">
      <c r="A354" s="8"/>
      <c r="C354" s="8"/>
      <c r="D354" s="8"/>
      <c r="E354" s="8"/>
      <c r="F354" s="8"/>
      <c r="G354" s="8"/>
      <c r="H354" s="8"/>
      <c r="I354" s="8"/>
      <c r="J354" s="8"/>
      <c r="K354" s="8"/>
      <c r="L354" s="20"/>
      <c r="M354" s="15"/>
    </row>
    <row r="355" spans="1:13" s="2" customFormat="1" ht="12.75">
      <c r="A355" s="8"/>
      <c r="C355" s="8"/>
      <c r="D355" s="8"/>
      <c r="E355" s="8"/>
      <c r="F355" s="8"/>
      <c r="G355" s="8"/>
      <c r="H355" s="8"/>
      <c r="I355" s="8"/>
      <c r="J355" s="8"/>
      <c r="K355" s="8"/>
      <c r="L355" s="20"/>
      <c r="M355" s="15"/>
    </row>
  </sheetData>
  <sheetProtection/>
  <mergeCells count="7">
    <mergeCell ref="A336:I336"/>
    <mergeCell ref="J1:K1"/>
    <mergeCell ref="J2:K2"/>
    <mergeCell ref="J3:K3"/>
    <mergeCell ref="J4:K4"/>
    <mergeCell ref="A5:K5"/>
    <mergeCell ref="A6:K6"/>
  </mergeCells>
  <printOptions/>
  <pageMargins left="0.5905511811023623" right="0" top="0" bottom="0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7"/>
  <sheetViews>
    <sheetView view="pageBreakPreview" zoomScale="75" zoomScaleNormal="60" zoomScaleSheetLayoutView="75" workbookViewId="0" topLeftCell="A1">
      <selection activeCell="A32" sqref="A32"/>
    </sheetView>
  </sheetViews>
  <sheetFormatPr defaultColWidth="9.140625" defaultRowHeight="12.75"/>
  <cols>
    <col min="1" max="1" width="75.57421875" style="8" customWidth="1"/>
    <col min="2" max="2" width="11.57421875" style="2" customWidth="1"/>
    <col min="3" max="3" width="21.57421875" style="2" customWidth="1"/>
    <col min="4" max="4" width="20.57421875" style="8" customWidth="1"/>
    <col min="5" max="5" width="19.421875" style="8" hidden="1" customWidth="1"/>
    <col min="6" max="6" width="14.28125" style="8" hidden="1" customWidth="1"/>
    <col min="7" max="7" width="16.57421875" style="8" hidden="1" customWidth="1"/>
    <col min="8" max="8" width="15.28125" style="8" hidden="1" customWidth="1"/>
    <col min="9" max="9" width="16.7109375" style="8" hidden="1" customWidth="1"/>
    <col min="10" max="10" width="15.8515625" style="8" hidden="1" customWidth="1"/>
    <col min="11" max="11" width="17.140625" style="8" hidden="1" customWidth="1"/>
    <col min="12" max="12" width="19.28125" style="8" hidden="1" customWidth="1"/>
    <col min="13" max="13" width="19.57421875" style="8" customWidth="1"/>
    <col min="14" max="14" width="13.8515625" style="20" customWidth="1"/>
    <col min="15" max="15" width="15.421875" style="15" customWidth="1"/>
  </cols>
  <sheetData>
    <row r="1" spans="1:15" s="1" customFormat="1" ht="20.25" customHeight="1">
      <c r="A1" s="67" t="s">
        <v>297</v>
      </c>
      <c r="B1" s="67"/>
      <c r="C1" s="67"/>
      <c r="D1" s="68"/>
      <c r="E1" s="103"/>
      <c r="G1" s="25"/>
      <c r="H1" s="25"/>
      <c r="K1" s="115" t="s">
        <v>315</v>
      </c>
      <c r="L1" s="115"/>
      <c r="M1" s="107"/>
      <c r="N1" s="24"/>
      <c r="O1" s="27"/>
    </row>
    <row r="2" spans="1:15" s="1" customFormat="1" ht="20.25" customHeight="1">
      <c r="A2" s="69"/>
      <c r="B2" s="69"/>
      <c r="C2" s="69"/>
      <c r="D2" s="70"/>
      <c r="E2" s="103"/>
      <c r="G2" s="25"/>
      <c r="H2" s="25"/>
      <c r="K2" s="115" t="s">
        <v>353</v>
      </c>
      <c r="L2" s="115"/>
      <c r="M2" s="107"/>
      <c r="N2" s="24"/>
      <c r="O2" s="27"/>
    </row>
    <row r="3" spans="1:15" s="1" customFormat="1" ht="20.25" customHeight="1">
      <c r="A3" s="69"/>
      <c r="B3" s="69"/>
      <c r="C3" s="69"/>
      <c r="D3" s="70"/>
      <c r="E3" s="103"/>
      <c r="G3" s="25"/>
      <c r="H3" s="25"/>
      <c r="K3" s="115" t="s">
        <v>316</v>
      </c>
      <c r="L3" s="115"/>
      <c r="M3" s="107"/>
      <c r="N3" s="24"/>
      <c r="O3" s="27"/>
    </row>
    <row r="4" spans="1:15" s="1" customFormat="1" ht="15" customHeight="1">
      <c r="A4" s="67"/>
      <c r="B4" s="67"/>
      <c r="C4" s="67"/>
      <c r="D4" s="67"/>
      <c r="E4" s="108"/>
      <c r="F4" s="28"/>
      <c r="G4" s="28"/>
      <c r="H4" s="28"/>
      <c r="K4" s="115" t="s">
        <v>354</v>
      </c>
      <c r="L4" s="115"/>
      <c r="M4" s="107"/>
      <c r="N4" s="26"/>
      <c r="O4" s="27"/>
    </row>
    <row r="5" spans="1:15" s="1" customFormat="1" ht="20.25" customHeight="1">
      <c r="A5" s="116" t="s">
        <v>403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29"/>
      <c r="O5" s="29"/>
    </row>
    <row r="6" spans="1:15" s="1" customFormat="1" ht="20.25" customHeight="1">
      <c r="A6" s="116" t="s">
        <v>404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29"/>
      <c r="O6" s="29"/>
    </row>
    <row r="7" spans="1:15" s="1" customFormat="1" ht="12" customHeight="1" thickBot="1">
      <c r="A7" s="29" t="s">
        <v>4</v>
      </c>
      <c r="B7" s="29"/>
      <c r="C7" s="29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30"/>
      <c r="O7" s="31"/>
    </row>
    <row r="8" spans="1:15" s="2" customFormat="1" ht="78" customHeight="1" thickBot="1">
      <c r="A8" s="43" t="s">
        <v>39</v>
      </c>
      <c r="B8" s="71" t="s">
        <v>38</v>
      </c>
      <c r="C8" s="72" t="s">
        <v>407</v>
      </c>
      <c r="D8" s="72" t="s">
        <v>408</v>
      </c>
      <c r="E8" s="72" t="s">
        <v>319</v>
      </c>
      <c r="F8" s="72" t="s">
        <v>337</v>
      </c>
      <c r="G8" s="72" t="s">
        <v>287</v>
      </c>
      <c r="H8" s="72" t="s">
        <v>288</v>
      </c>
      <c r="I8" s="72" t="s">
        <v>289</v>
      </c>
      <c r="J8" s="72" t="s">
        <v>290</v>
      </c>
      <c r="K8" s="72" t="s">
        <v>371</v>
      </c>
      <c r="L8" s="72" t="s">
        <v>370</v>
      </c>
      <c r="M8" s="72" t="s">
        <v>406</v>
      </c>
      <c r="N8" s="97" t="s">
        <v>284</v>
      </c>
      <c r="O8" s="98" t="s">
        <v>340</v>
      </c>
    </row>
    <row r="9" spans="1:15" s="3" customFormat="1" ht="21" customHeight="1" hidden="1">
      <c r="A9" s="53" t="s">
        <v>196</v>
      </c>
      <c r="B9" s="39" t="s">
        <v>6</v>
      </c>
      <c r="C9" s="39"/>
      <c r="D9" s="32" t="e">
        <f>#REF!/10000</f>
        <v>#REF!</v>
      </c>
      <c r="E9" s="32" t="e">
        <f aca="true" t="shared" si="0" ref="E9:E74">D9*1.2</f>
        <v>#REF!</v>
      </c>
      <c r="F9" s="32"/>
      <c r="G9" s="32" t="s">
        <v>267</v>
      </c>
      <c r="H9" s="32" t="s">
        <v>267</v>
      </c>
      <c r="I9" s="32" t="s">
        <v>267</v>
      </c>
      <c r="J9" s="32"/>
      <c r="K9" s="32"/>
      <c r="L9" s="32"/>
      <c r="M9" s="32"/>
      <c r="N9" s="96" t="s">
        <v>274</v>
      </c>
      <c r="O9" s="10"/>
    </row>
    <row r="10" spans="1:15" s="3" customFormat="1" ht="21" customHeight="1" hidden="1">
      <c r="A10" s="45" t="s">
        <v>42</v>
      </c>
      <c r="B10" s="39" t="s">
        <v>6</v>
      </c>
      <c r="C10" s="39"/>
      <c r="D10" s="32" t="e">
        <f>#REF!/10000</f>
        <v>#REF!</v>
      </c>
      <c r="E10" s="32" t="e">
        <f t="shared" si="0"/>
        <v>#REF!</v>
      </c>
      <c r="F10" s="32"/>
      <c r="G10" s="32" t="s">
        <v>267</v>
      </c>
      <c r="H10" s="32" t="s">
        <v>267</v>
      </c>
      <c r="I10" s="32" t="s">
        <v>267</v>
      </c>
      <c r="J10" s="32" t="s">
        <v>267</v>
      </c>
      <c r="K10" s="32"/>
      <c r="L10" s="32"/>
      <c r="M10" s="32"/>
      <c r="N10" s="18" t="s">
        <v>272</v>
      </c>
      <c r="O10" s="11"/>
    </row>
    <row r="11" spans="1:15" s="3" customFormat="1" ht="21" customHeight="1" hidden="1">
      <c r="A11" s="45" t="s">
        <v>43</v>
      </c>
      <c r="B11" s="39" t="s">
        <v>6</v>
      </c>
      <c r="C11" s="39"/>
      <c r="D11" s="32" t="e">
        <f>#REF!/10000</f>
        <v>#REF!</v>
      </c>
      <c r="E11" s="32" t="e">
        <f t="shared" si="0"/>
        <v>#REF!</v>
      </c>
      <c r="F11" s="32"/>
      <c r="G11" s="32" t="s">
        <v>267</v>
      </c>
      <c r="H11" s="32" t="s">
        <v>267</v>
      </c>
      <c r="I11" s="32" t="s">
        <v>267</v>
      </c>
      <c r="J11" s="32" t="s">
        <v>267</v>
      </c>
      <c r="K11" s="32"/>
      <c r="L11" s="32"/>
      <c r="M11" s="32"/>
      <c r="N11" s="18" t="s">
        <v>272</v>
      </c>
      <c r="O11" s="11"/>
    </row>
    <row r="12" spans="1:15" s="3" customFormat="1" ht="21" customHeight="1" hidden="1">
      <c r="A12" s="45" t="s">
        <v>91</v>
      </c>
      <c r="B12" s="39" t="s">
        <v>6</v>
      </c>
      <c r="C12" s="39"/>
      <c r="D12" s="32" t="e">
        <f>#REF!/10000</f>
        <v>#REF!</v>
      </c>
      <c r="E12" s="32" t="e">
        <f t="shared" si="0"/>
        <v>#REF!</v>
      </c>
      <c r="F12" s="32"/>
      <c r="G12" s="32" t="s">
        <v>267</v>
      </c>
      <c r="H12" s="32" t="s">
        <v>267</v>
      </c>
      <c r="I12" s="32" t="s">
        <v>267</v>
      </c>
      <c r="J12" s="32" t="s">
        <v>267</v>
      </c>
      <c r="K12" s="32"/>
      <c r="L12" s="32"/>
      <c r="M12" s="32"/>
      <c r="N12" s="18"/>
      <c r="O12" s="11"/>
    </row>
    <row r="13" spans="1:15" s="3" customFormat="1" ht="21" customHeight="1" hidden="1">
      <c r="A13" s="45" t="s">
        <v>89</v>
      </c>
      <c r="B13" s="39" t="s">
        <v>6</v>
      </c>
      <c r="C13" s="39"/>
      <c r="D13" s="32" t="e">
        <f>#REF!/10000</f>
        <v>#REF!</v>
      </c>
      <c r="E13" s="32" t="e">
        <f t="shared" si="0"/>
        <v>#REF!</v>
      </c>
      <c r="F13" s="32"/>
      <c r="G13" s="32" t="s">
        <v>267</v>
      </c>
      <c r="H13" s="32" t="s">
        <v>267</v>
      </c>
      <c r="I13" s="32" t="s">
        <v>267</v>
      </c>
      <c r="J13" s="32" t="s">
        <v>267</v>
      </c>
      <c r="K13" s="32"/>
      <c r="L13" s="32"/>
      <c r="M13" s="32"/>
      <c r="N13" s="18"/>
      <c r="O13" s="11"/>
    </row>
    <row r="14" spans="1:15" s="3" customFormat="1" ht="21" customHeight="1" hidden="1">
      <c r="A14" s="45" t="s">
        <v>44</v>
      </c>
      <c r="B14" s="39" t="s">
        <v>6</v>
      </c>
      <c r="C14" s="39"/>
      <c r="D14" s="32" t="e">
        <f>#REF!/10000</f>
        <v>#REF!</v>
      </c>
      <c r="E14" s="32" t="e">
        <f t="shared" si="0"/>
        <v>#REF!</v>
      </c>
      <c r="F14" s="32"/>
      <c r="G14" s="32" t="s">
        <v>267</v>
      </c>
      <c r="H14" s="32" t="s">
        <v>267</v>
      </c>
      <c r="I14" s="32" t="s">
        <v>267</v>
      </c>
      <c r="J14" s="32" t="s">
        <v>267</v>
      </c>
      <c r="K14" s="32"/>
      <c r="L14" s="32"/>
      <c r="M14" s="32"/>
      <c r="N14" s="18"/>
      <c r="O14" s="11"/>
    </row>
    <row r="15" spans="1:15" s="3" customFormat="1" ht="21" customHeight="1" hidden="1">
      <c r="A15" s="45" t="s">
        <v>45</v>
      </c>
      <c r="B15" s="39" t="s">
        <v>6</v>
      </c>
      <c r="C15" s="39"/>
      <c r="D15" s="32" t="e">
        <f>#REF!/10000</f>
        <v>#REF!</v>
      </c>
      <c r="E15" s="32" t="e">
        <f t="shared" si="0"/>
        <v>#REF!</v>
      </c>
      <c r="F15" s="32"/>
      <c r="G15" s="32" t="s">
        <v>267</v>
      </c>
      <c r="H15" s="32" t="s">
        <v>267</v>
      </c>
      <c r="I15" s="32" t="s">
        <v>267</v>
      </c>
      <c r="J15" s="32" t="s">
        <v>267</v>
      </c>
      <c r="K15" s="32"/>
      <c r="L15" s="32"/>
      <c r="M15" s="32"/>
      <c r="N15" s="18"/>
      <c r="O15" s="11"/>
    </row>
    <row r="16" spans="1:15" s="3" customFormat="1" ht="21" customHeight="1" hidden="1">
      <c r="A16" s="45" t="s">
        <v>18</v>
      </c>
      <c r="B16" s="39" t="s">
        <v>6</v>
      </c>
      <c r="C16" s="39"/>
      <c r="D16" s="32" t="e">
        <f>#REF!/10000</f>
        <v>#REF!</v>
      </c>
      <c r="E16" s="32" t="e">
        <f t="shared" si="0"/>
        <v>#REF!</v>
      </c>
      <c r="F16" s="32"/>
      <c r="G16" s="32" t="s">
        <v>267</v>
      </c>
      <c r="H16" s="32" t="s">
        <v>267</v>
      </c>
      <c r="I16" s="32" t="s">
        <v>267</v>
      </c>
      <c r="J16" s="32" t="s">
        <v>267</v>
      </c>
      <c r="K16" s="32"/>
      <c r="L16" s="32"/>
      <c r="M16" s="32"/>
      <c r="N16" s="18"/>
      <c r="O16" s="11"/>
    </row>
    <row r="17" spans="1:15" s="3" customFormat="1" ht="21" customHeight="1" hidden="1">
      <c r="A17" s="46" t="s">
        <v>222</v>
      </c>
      <c r="B17" s="39" t="s">
        <v>6</v>
      </c>
      <c r="C17" s="39"/>
      <c r="D17" s="32" t="e">
        <f>#REF!/10000</f>
        <v>#REF!</v>
      </c>
      <c r="E17" s="32" t="e">
        <f t="shared" si="0"/>
        <v>#REF!</v>
      </c>
      <c r="F17" s="32"/>
      <c r="G17" s="32" t="s">
        <v>267</v>
      </c>
      <c r="H17" s="32" t="s">
        <v>267</v>
      </c>
      <c r="I17" s="32" t="s">
        <v>267</v>
      </c>
      <c r="J17" s="32" t="s">
        <v>267</v>
      </c>
      <c r="K17" s="32"/>
      <c r="L17" s="32"/>
      <c r="M17" s="32"/>
      <c r="N17" s="18"/>
      <c r="O17" s="11"/>
    </row>
    <row r="18" spans="1:15" s="3" customFormat="1" ht="21" customHeight="1">
      <c r="A18" s="47" t="s">
        <v>263</v>
      </c>
      <c r="B18" s="39" t="s">
        <v>6</v>
      </c>
      <c r="C18" s="32">
        <v>208.27</v>
      </c>
      <c r="D18" s="32"/>
      <c r="E18" s="32">
        <f>D18*1.2</f>
        <v>0</v>
      </c>
      <c r="F18" s="32">
        <f>E18/1.8834</f>
        <v>0</v>
      </c>
      <c r="G18" s="32" t="s">
        <v>267</v>
      </c>
      <c r="H18" s="32" t="s">
        <v>267</v>
      </c>
      <c r="I18" s="32" t="s">
        <v>267</v>
      </c>
      <c r="J18" s="32" t="s">
        <v>267</v>
      </c>
      <c r="K18" s="32" t="s">
        <v>267</v>
      </c>
      <c r="L18" s="32" t="s">
        <v>267</v>
      </c>
      <c r="M18" s="110"/>
      <c r="N18" s="18" t="s">
        <v>283</v>
      </c>
      <c r="O18" s="11"/>
    </row>
    <row r="19" spans="1:15" s="3" customFormat="1" ht="21" customHeight="1" hidden="1">
      <c r="A19" s="48" t="s">
        <v>82</v>
      </c>
      <c r="B19" s="39" t="s">
        <v>6</v>
      </c>
      <c r="C19" s="104" t="e">
        <f>#REF!/10000</f>
        <v>#REF!</v>
      </c>
      <c r="D19" s="104"/>
      <c r="E19" s="32">
        <f t="shared" si="0"/>
        <v>0</v>
      </c>
      <c r="F19" s="32">
        <f aca="true" t="shared" si="1" ref="F19:F88">E19/1.8834</f>
        <v>0</v>
      </c>
      <c r="G19" s="32" t="s">
        <v>267</v>
      </c>
      <c r="H19" s="32" t="s">
        <v>267</v>
      </c>
      <c r="I19" s="32" t="s">
        <v>267</v>
      </c>
      <c r="J19" s="32" t="s">
        <v>267</v>
      </c>
      <c r="K19" s="32" t="s">
        <v>267</v>
      </c>
      <c r="L19" s="32" t="s">
        <v>267</v>
      </c>
      <c r="M19" s="110"/>
      <c r="N19" s="18" t="s">
        <v>273</v>
      </c>
      <c r="O19" s="13"/>
    </row>
    <row r="20" spans="1:15" s="3" customFormat="1" ht="18.75" customHeight="1">
      <c r="A20" s="34" t="s">
        <v>238</v>
      </c>
      <c r="B20" s="43" t="s">
        <v>6</v>
      </c>
      <c r="C20" s="32">
        <v>41.47</v>
      </c>
      <c r="D20" s="32"/>
      <c r="E20" s="32">
        <f t="shared" si="0"/>
        <v>0</v>
      </c>
      <c r="F20" s="32">
        <f t="shared" si="1"/>
        <v>0</v>
      </c>
      <c r="G20" s="32" t="s">
        <v>267</v>
      </c>
      <c r="H20" s="32" t="s">
        <v>267</v>
      </c>
      <c r="I20" s="32" t="s">
        <v>267</v>
      </c>
      <c r="J20" s="32" t="s">
        <v>267</v>
      </c>
      <c r="K20" s="32" t="s">
        <v>267</v>
      </c>
      <c r="L20" s="32" t="s">
        <v>267</v>
      </c>
      <c r="M20" s="110"/>
      <c r="N20" s="18" t="s">
        <v>311</v>
      </c>
      <c r="O20" s="11"/>
    </row>
    <row r="21" spans="1:15" s="3" customFormat="1" ht="18.75" customHeight="1">
      <c r="A21" s="34" t="s">
        <v>266</v>
      </c>
      <c r="B21" s="43" t="s">
        <v>6</v>
      </c>
      <c r="C21" s="32">
        <v>506.8</v>
      </c>
      <c r="D21" s="32"/>
      <c r="E21" s="32">
        <f t="shared" si="0"/>
        <v>0</v>
      </c>
      <c r="F21" s="32">
        <f t="shared" si="1"/>
        <v>0</v>
      </c>
      <c r="G21" s="32" t="s">
        <v>267</v>
      </c>
      <c r="H21" s="32" t="s">
        <v>267</v>
      </c>
      <c r="I21" s="32" t="s">
        <v>267</v>
      </c>
      <c r="J21" s="32" t="s">
        <v>267</v>
      </c>
      <c r="K21" s="32" t="s">
        <v>267</v>
      </c>
      <c r="L21" s="32" t="s">
        <v>267</v>
      </c>
      <c r="M21" s="110"/>
      <c r="N21" s="18" t="s">
        <v>311</v>
      </c>
      <c r="O21" s="11"/>
    </row>
    <row r="22" spans="1:15" s="3" customFormat="1" ht="18.75" customHeight="1">
      <c r="A22" s="35" t="s">
        <v>75</v>
      </c>
      <c r="B22" s="43" t="s">
        <v>1</v>
      </c>
      <c r="C22" s="43">
        <v>0.37</v>
      </c>
      <c r="D22" s="104">
        <v>0.41</v>
      </c>
      <c r="E22" s="32">
        <f t="shared" si="0"/>
        <v>0.49199999999999994</v>
      </c>
      <c r="F22" s="32">
        <f t="shared" si="1"/>
        <v>0.2612296909843899</v>
      </c>
      <c r="G22" s="32" t="s">
        <v>267</v>
      </c>
      <c r="H22" s="32" t="s">
        <v>267</v>
      </c>
      <c r="I22" s="32" t="s">
        <v>267</v>
      </c>
      <c r="J22" s="32" t="s">
        <v>267</v>
      </c>
      <c r="K22" s="32" t="s">
        <v>267</v>
      </c>
      <c r="L22" s="32" t="s">
        <v>267</v>
      </c>
      <c r="M22" s="110">
        <f>(D22/C22)*100-100</f>
        <v>10.810810810810807</v>
      </c>
      <c r="N22" s="18" t="s">
        <v>405</v>
      </c>
      <c r="O22" s="11"/>
    </row>
    <row r="23" spans="1:15" s="3" customFormat="1" ht="18.75" customHeight="1">
      <c r="A23" s="50" t="s">
        <v>170</v>
      </c>
      <c r="B23" s="39" t="s">
        <v>6</v>
      </c>
      <c r="C23" s="32">
        <v>5.7</v>
      </c>
      <c r="D23" s="32"/>
      <c r="E23" s="32">
        <f t="shared" si="0"/>
        <v>0</v>
      </c>
      <c r="F23" s="32">
        <f t="shared" si="1"/>
        <v>0</v>
      </c>
      <c r="G23" s="32" t="s">
        <v>267</v>
      </c>
      <c r="H23" s="32" t="s">
        <v>267</v>
      </c>
      <c r="I23" s="32" t="s">
        <v>267</v>
      </c>
      <c r="J23" s="32" t="s">
        <v>267</v>
      </c>
      <c r="K23" s="32" t="s">
        <v>267</v>
      </c>
      <c r="L23" s="32" t="s">
        <v>267</v>
      </c>
      <c r="M23" s="110"/>
      <c r="N23" s="18"/>
      <c r="O23" s="11"/>
    </row>
    <row r="24" spans="1:15" s="3" customFormat="1" ht="18.75" customHeight="1">
      <c r="A24" s="50" t="s">
        <v>171</v>
      </c>
      <c r="B24" s="39" t="s">
        <v>6</v>
      </c>
      <c r="C24" s="32">
        <v>5.6</v>
      </c>
      <c r="D24" s="32"/>
      <c r="E24" s="32">
        <f t="shared" si="0"/>
        <v>0</v>
      </c>
      <c r="F24" s="32">
        <f t="shared" si="1"/>
        <v>0</v>
      </c>
      <c r="G24" s="32" t="s">
        <v>267</v>
      </c>
      <c r="H24" s="32" t="s">
        <v>267</v>
      </c>
      <c r="I24" s="32" t="s">
        <v>267</v>
      </c>
      <c r="J24" s="32" t="s">
        <v>267</v>
      </c>
      <c r="K24" s="32" t="s">
        <v>267</v>
      </c>
      <c r="L24" s="32" t="s">
        <v>267</v>
      </c>
      <c r="M24" s="110"/>
      <c r="N24" s="18"/>
      <c r="O24" s="11"/>
    </row>
    <row r="25" spans="1:15" s="3" customFormat="1" ht="21" customHeight="1" hidden="1">
      <c r="A25" s="50" t="s">
        <v>148</v>
      </c>
      <c r="B25" s="39" t="s">
        <v>6</v>
      </c>
      <c r="C25" s="32" t="e">
        <f>#REF!/10000</f>
        <v>#REF!</v>
      </c>
      <c r="D25" s="32"/>
      <c r="E25" s="32">
        <f t="shared" si="0"/>
        <v>0</v>
      </c>
      <c r="F25" s="32">
        <f t="shared" si="1"/>
        <v>0</v>
      </c>
      <c r="G25" s="32" t="s">
        <v>267</v>
      </c>
      <c r="H25" s="32" t="s">
        <v>267</v>
      </c>
      <c r="I25" s="32" t="s">
        <v>267</v>
      </c>
      <c r="J25" s="32" t="s">
        <v>267</v>
      </c>
      <c r="K25" s="32" t="s">
        <v>267</v>
      </c>
      <c r="L25" s="32" t="s">
        <v>267</v>
      </c>
      <c r="M25" s="110"/>
      <c r="N25" s="18" t="s">
        <v>274</v>
      </c>
      <c r="O25" s="12"/>
    </row>
    <row r="26" spans="1:15" s="3" customFormat="1" ht="21" customHeight="1" hidden="1">
      <c r="A26" s="49" t="s">
        <v>235</v>
      </c>
      <c r="B26" s="39" t="s">
        <v>6</v>
      </c>
      <c r="C26" s="32" t="e">
        <f>#REF!/10000</f>
        <v>#REF!</v>
      </c>
      <c r="D26" s="32"/>
      <c r="E26" s="32">
        <f>D26*1.2</f>
        <v>0</v>
      </c>
      <c r="F26" s="32">
        <f t="shared" si="1"/>
        <v>0</v>
      </c>
      <c r="G26" s="32" t="s">
        <v>267</v>
      </c>
      <c r="H26" s="32" t="s">
        <v>267</v>
      </c>
      <c r="I26" s="32" t="s">
        <v>267</v>
      </c>
      <c r="J26" s="32" t="s">
        <v>267</v>
      </c>
      <c r="K26" s="32" t="s">
        <v>267</v>
      </c>
      <c r="L26" s="32" t="s">
        <v>267</v>
      </c>
      <c r="M26" s="110"/>
      <c r="N26" s="18" t="s">
        <v>275</v>
      </c>
      <c r="O26" s="12"/>
    </row>
    <row r="27" spans="1:15" s="3" customFormat="1" ht="21" customHeight="1" hidden="1">
      <c r="A27" s="49" t="s">
        <v>236</v>
      </c>
      <c r="B27" s="39" t="s">
        <v>6</v>
      </c>
      <c r="C27" s="32" t="e">
        <f>#REF!/10000</f>
        <v>#REF!</v>
      </c>
      <c r="D27" s="32"/>
      <c r="E27" s="32">
        <f>D27*1.2</f>
        <v>0</v>
      </c>
      <c r="F27" s="32">
        <f t="shared" si="1"/>
        <v>0</v>
      </c>
      <c r="G27" s="32" t="s">
        <v>267</v>
      </c>
      <c r="H27" s="32" t="s">
        <v>267</v>
      </c>
      <c r="I27" s="32" t="s">
        <v>267</v>
      </c>
      <c r="J27" s="32" t="s">
        <v>267</v>
      </c>
      <c r="K27" s="32" t="s">
        <v>267</v>
      </c>
      <c r="L27" s="32" t="s">
        <v>267</v>
      </c>
      <c r="M27" s="110"/>
      <c r="N27" s="18" t="s">
        <v>275</v>
      </c>
      <c r="O27" s="11"/>
    </row>
    <row r="28" spans="1:15" s="3" customFormat="1" ht="21" customHeight="1" hidden="1">
      <c r="A28" s="48" t="s">
        <v>13</v>
      </c>
      <c r="B28" s="39" t="s">
        <v>6</v>
      </c>
      <c r="C28" s="32" t="e">
        <f>#REF!/10000</f>
        <v>#REF!</v>
      </c>
      <c r="D28" s="32"/>
      <c r="E28" s="32">
        <f t="shared" si="0"/>
        <v>0</v>
      </c>
      <c r="F28" s="32">
        <f t="shared" si="1"/>
        <v>0</v>
      </c>
      <c r="G28" s="32" t="s">
        <v>267</v>
      </c>
      <c r="H28" s="32" t="s">
        <v>267</v>
      </c>
      <c r="I28" s="32" t="s">
        <v>267</v>
      </c>
      <c r="J28" s="32" t="s">
        <v>267</v>
      </c>
      <c r="K28" s="32" t="s">
        <v>267</v>
      </c>
      <c r="L28" s="32" t="s">
        <v>267</v>
      </c>
      <c r="M28" s="110"/>
      <c r="N28" s="18"/>
      <c r="O28" s="11"/>
    </row>
    <row r="29" spans="1:15" s="3" customFormat="1" ht="21" customHeight="1" hidden="1">
      <c r="A29" s="48" t="s">
        <v>98</v>
      </c>
      <c r="B29" s="39" t="s">
        <v>62</v>
      </c>
      <c r="C29" s="32" t="e">
        <f>#REF!/10000</f>
        <v>#REF!</v>
      </c>
      <c r="D29" s="32"/>
      <c r="E29" s="32">
        <f t="shared" si="0"/>
        <v>0</v>
      </c>
      <c r="F29" s="32">
        <f t="shared" si="1"/>
        <v>0</v>
      </c>
      <c r="G29" s="32" t="s">
        <v>267</v>
      </c>
      <c r="H29" s="32" t="s">
        <v>267</v>
      </c>
      <c r="I29" s="32" t="s">
        <v>267</v>
      </c>
      <c r="J29" s="32" t="s">
        <v>267</v>
      </c>
      <c r="K29" s="32" t="s">
        <v>267</v>
      </c>
      <c r="L29" s="32" t="s">
        <v>267</v>
      </c>
      <c r="M29" s="110"/>
      <c r="N29" s="18"/>
      <c r="O29" s="11"/>
    </row>
    <row r="30" spans="1:15" s="3" customFormat="1" ht="21" customHeight="1" hidden="1">
      <c r="A30" s="49" t="s">
        <v>285</v>
      </c>
      <c r="B30" s="39" t="s">
        <v>6</v>
      </c>
      <c r="C30" s="32" t="e">
        <f>#REF!/10000</f>
        <v>#REF!</v>
      </c>
      <c r="D30" s="32"/>
      <c r="E30" s="32">
        <f t="shared" si="0"/>
        <v>0</v>
      </c>
      <c r="F30" s="32">
        <f t="shared" si="1"/>
        <v>0</v>
      </c>
      <c r="G30" s="32" t="s">
        <v>267</v>
      </c>
      <c r="H30" s="32" t="s">
        <v>267</v>
      </c>
      <c r="I30" s="32" t="s">
        <v>267</v>
      </c>
      <c r="J30" s="32" t="s">
        <v>267</v>
      </c>
      <c r="K30" s="32" t="s">
        <v>267</v>
      </c>
      <c r="L30" s="32" t="s">
        <v>267</v>
      </c>
      <c r="M30" s="110"/>
      <c r="N30" s="18"/>
      <c r="O30" s="11"/>
    </row>
    <row r="31" spans="1:15" s="3" customFormat="1" ht="21" customHeight="1" hidden="1">
      <c r="A31" s="49" t="s">
        <v>46</v>
      </c>
      <c r="B31" s="39" t="s">
        <v>6</v>
      </c>
      <c r="C31" s="32" t="e">
        <f>#REF!/10000</f>
        <v>#REF!</v>
      </c>
      <c r="D31" s="32"/>
      <c r="E31" s="32">
        <f t="shared" si="0"/>
        <v>0</v>
      </c>
      <c r="F31" s="32">
        <f t="shared" si="1"/>
        <v>0</v>
      </c>
      <c r="G31" s="32" t="s">
        <v>267</v>
      </c>
      <c r="H31" s="32" t="s">
        <v>267</v>
      </c>
      <c r="I31" s="32" t="s">
        <v>267</v>
      </c>
      <c r="J31" s="32" t="s">
        <v>267</v>
      </c>
      <c r="K31" s="32" t="s">
        <v>267</v>
      </c>
      <c r="L31" s="32" t="s">
        <v>267</v>
      </c>
      <c r="M31" s="110"/>
      <c r="N31" s="18"/>
      <c r="O31" s="13"/>
    </row>
    <row r="32" spans="1:15" s="3" customFormat="1" ht="18.75" customHeight="1">
      <c r="A32" s="50" t="s">
        <v>47</v>
      </c>
      <c r="B32" s="39" t="s">
        <v>6</v>
      </c>
      <c r="C32" s="32">
        <v>0.35</v>
      </c>
      <c r="D32" s="32"/>
      <c r="E32" s="32">
        <f t="shared" si="0"/>
        <v>0</v>
      </c>
      <c r="F32" s="32">
        <f t="shared" si="1"/>
        <v>0</v>
      </c>
      <c r="G32" s="32" t="s">
        <v>267</v>
      </c>
      <c r="H32" s="32" t="s">
        <v>267</v>
      </c>
      <c r="I32" s="32" t="s">
        <v>267</v>
      </c>
      <c r="J32" s="32" t="s">
        <v>267</v>
      </c>
      <c r="K32" s="32" t="s">
        <v>267</v>
      </c>
      <c r="L32" s="32" t="s">
        <v>267</v>
      </c>
      <c r="M32" s="110"/>
      <c r="N32" s="18"/>
      <c r="O32" s="13"/>
    </row>
    <row r="33" spans="1:15" s="2" customFormat="1" ht="18.75" customHeight="1">
      <c r="A33" s="35" t="s">
        <v>169</v>
      </c>
      <c r="B33" s="43" t="s">
        <v>6</v>
      </c>
      <c r="C33" s="43">
        <v>7.07</v>
      </c>
      <c r="D33" s="104">
        <v>7.79</v>
      </c>
      <c r="E33" s="32">
        <f t="shared" si="0"/>
        <v>9.347999999999999</v>
      </c>
      <c r="F33" s="32">
        <f t="shared" si="1"/>
        <v>4.963364128703408</v>
      </c>
      <c r="G33" s="32" t="s">
        <v>267</v>
      </c>
      <c r="H33" s="32" t="s">
        <v>267</v>
      </c>
      <c r="I33" s="32" t="s">
        <v>267</v>
      </c>
      <c r="J33" s="32" t="s">
        <v>267</v>
      </c>
      <c r="K33" s="32" t="s">
        <v>267</v>
      </c>
      <c r="L33" s="32" t="s">
        <v>267</v>
      </c>
      <c r="M33" s="110">
        <f>(D33/C33)*100-100</f>
        <v>10.183875530410177</v>
      </c>
      <c r="N33" s="18" t="s">
        <v>405</v>
      </c>
      <c r="O33" s="11"/>
    </row>
    <row r="34" spans="1:15" s="2" customFormat="1" ht="18.75" customHeight="1">
      <c r="A34" s="47" t="s">
        <v>63</v>
      </c>
      <c r="B34" s="39" t="s">
        <v>6</v>
      </c>
      <c r="C34" s="32">
        <v>1.7</v>
      </c>
      <c r="D34" s="32"/>
      <c r="E34" s="32">
        <f t="shared" si="0"/>
        <v>0</v>
      </c>
      <c r="F34" s="32">
        <f t="shared" si="1"/>
        <v>0</v>
      </c>
      <c r="G34" s="32" t="s">
        <v>267</v>
      </c>
      <c r="H34" s="32" t="s">
        <v>267</v>
      </c>
      <c r="I34" s="32" t="s">
        <v>267</v>
      </c>
      <c r="J34" s="32" t="s">
        <v>267</v>
      </c>
      <c r="K34" s="32" t="s">
        <v>267</v>
      </c>
      <c r="L34" s="32" t="s">
        <v>267</v>
      </c>
      <c r="M34" s="110"/>
      <c r="N34" s="18"/>
      <c r="O34" s="11"/>
    </row>
    <row r="35" spans="1:15" s="2" customFormat="1" ht="18.75" customHeight="1">
      <c r="A35" s="51" t="s">
        <v>34</v>
      </c>
      <c r="B35" s="39" t="s">
        <v>6</v>
      </c>
      <c r="C35" s="32">
        <v>19.55</v>
      </c>
      <c r="D35" s="32"/>
      <c r="E35" s="32">
        <f t="shared" si="0"/>
        <v>0</v>
      </c>
      <c r="F35" s="32">
        <f t="shared" si="1"/>
        <v>0</v>
      </c>
      <c r="G35" s="32" t="s">
        <v>267</v>
      </c>
      <c r="H35" s="32" t="s">
        <v>267</v>
      </c>
      <c r="I35" s="32" t="s">
        <v>267</v>
      </c>
      <c r="J35" s="32" t="s">
        <v>267</v>
      </c>
      <c r="K35" s="32" t="s">
        <v>267</v>
      </c>
      <c r="L35" s="32" t="s">
        <v>267</v>
      </c>
      <c r="M35" s="110"/>
      <c r="N35" s="18"/>
      <c r="O35" s="11"/>
    </row>
    <row r="36" spans="1:15" s="2" customFormat="1" ht="18.75" customHeight="1">
      <c r="A36" s="51" t="s">
        <v>339</v>
      </c>
      <c r="B36" s="39" t="s">
        <v>6</v>
      </c>
      <c r="C36" s="32">
        <v>57.2</v>
      </c>
      <c r="D36" s="32"/>
      <c r="E36" s="32">
        <f t="shared" si="0"/>
        <v>0</v>
      </c>
      <c r="F36" s="32">
        <f t="shared" si="1"/>
        <v>0</v>
      </c>
      <c r="G36" s="32" t="s">
        <v>267</v>
      </c>
      <c r="H36" s="32" t="s">
        <v>267</v>
      </c>
      <c r="I36" s="32" t="s">
        <v>267</v>
      </c>
      <c r="J36" s="32" t="s">
        <v>267</v>
      </c>
      <c r="K36" s="32" t="s">
        <v>267</v>
      </c>
      <c r="L36" s="32" t="s">
        <v>267</v>
      </c>
      <c r="M36" s="110"/>
      <c r="N36" s="18"/>
      <c r="O36" s="11"/>
    </row>
    <row r="37" spans="1:15" s="2" customFormat="1" ht="18.75" customHeight="1">
      <c r="A37" s="36" t="s">
        <v>237</v>
      </c>
      <c r="B37" s="43" t="s">
        <v>6</v>
      </c>
      <c r="C37" s="43">
        <v>53.72</v>
      </c>
      <c r="D37" s="104">
        <v>58.55</v>
      </c>
      <c r="E37" s="32">
        <f t="shared" si="0"/>
        <v>70.25999999999999</v>
      </c>
      <c r="F37" s="32">
        <f t="shared" si="1"/>
        <v>37.30487416374641</v>
      </c>
      <c r="G37" s="32" t="s">
        <v>267</v>
      </c>
      <c r="H37" s="32" t="s">
        <v>267</v>
      </c>
      <c r="I37" s="32" t="s">
        <v>267</v>
      </c>
      <c r="J37" s="32" t="s">
        <v>267</v>
      </c>
      <c r="K37" s="32" t="s">
        <v>267</v>
      </c>
      <c r="L37" s="32" t="s">
        <v>267</v>
      </c>
      <c r="M37" s="110">
        <f>(D37/C37)*100-100</f>
        <v>8.991064780342512</v>
      </c>
      <c r="N37" s="18" t="s">
        <v>405</v>
      </c>
      <c r="O37" s="11"/>
    </row>
    <row r="38" spans="1:15" s="3" customFormat="1" ht="18.75" customHeight="1">
      <c r="A38" s="36" t="s">
        <v>240</v>
      </c>
      <c r="B38" s="43" t="s">
        <v>6</v>
      </c>
      <c r="C38" s="43">
        <v>53.72</v>
      </c>
      <c r="D38" s="104">
        <v>58.55</v>
      </c>
      <c r="E38" s="32">
        <f>D38*1.2</f>
        <v>70.25999999999999</v>
      </c>
      <c r="F38" s="32">
        <f t="shared" si="1"/>
        <v>37.30487416374641</v>
      </c>
      <c r="G38" s="32" t="s">
        <v>267</v>
      </c>
      <c r="H38" s="32" t="s">
        <v>267</v>
      </c>
      <c r="I38" s="32" t="s">
        <v>267</v>
      </c>
      <c r="J38" s="32" t="s">
        <v>267</v>
      </c>
      <c r="K38" s="32" t="s">
        <v>267</v>
      </c>
      <c r="L38" s="32" t="s">
        <v>267</v>
      </c>
      <c r="M38" s="110">
        <f>(D38/C38)*100-100</f>
        <v>8.991064780342512</v>
      </c>
      <c r="N38" s="18" t="s">
        <v>405</v>
      </c>
      <c r="O38" s="11"/>
    </row>
    <row r="39" spans="1:15" s="3" customFormat="1" ht="18.75" customHeight="1">
      <c r="A39" s="78" t="s">
        <v>259</v>
      </c>
      <c r="B39" s="39" t="s">
        <v>6</v>
      </c>
      <c r="C39" s="32">
        <v>37.75</v>
      </c>
      <c r="D39" s="32"/>
      <c r="E39" s="32">
        <f>D39*1.2</f>
        <v>0</v>
      </c>
      <c r="F39" s="32">
        <f t="shared" si="1"/>
        <v>0</v>
      </c>
      <c r="G39" s="32" t="s">
        <v>267</v>
      </c>
      <c r="H39" s="32" t="s">
        <v>267</v>
      </c>
      <c r="I39" s="32" t="s">
        <v>267</v>
      </c>
      <c r="J39" s="32" t="s">
        <v>267</v>
      </c>
      <c r="K39" s="32" t="s">
        <v>267</v>
      </c>
      <c r="L39" s="32" t="s">
        <v>267</v>
      </c>
      <c r="M39" s="110"/>
      <c r="N39" s="18" t="s">
        <v>334</v>
      </c>
      <c r="O39" s="16"/>
    </row>
    <row r="40" spans="1:15" s="3" customFormat="1" ht="18.75" customHeight="1">
      <c r="A40" s="34" t="s">
        <v>95</v>
      </c>
      <c r="B40" s="43" t="s">
        <v>6</v>
      </c>
      <c r="C40" s="43">
        <v>44.88</v>
      </c>
      <c r="D40" s="104">
        <v>50.32</v>
      </c>
      <c r="E40" s="32">
        <f t="shared" si="0"/>
        <v>60.384</v>
      </c>
      <c r="F40" s="32">
        <f t="shared" si="1"/>
        <v>32.06116597642561</v>
      </c>
      <c r="G40" s="32" t="s">
        <v>267</v>
      </c>
      <c r="H40" s="32" t="s">
        <v>267</v>
      </c>
      <c r="I40" s="32" t="s">
        <v>267</v>
      </c>
      <c r="J40" s="32" t="s">
        <v>267</v>
      </c>
      <c r="K40" s="32" t="s">
        <v>267</v>
      </c>
      <c r="L40" s="32" t="s">
        <v>267</v>
      </c>
      <c r="M40" s="110">
        <f>(D40/C40)*100-100</f>
        <v>12.12121212121211</v>
      </c>
      <c r="N40" s="18" t="s">
        <v>405</v>
      </c>
      <c r="O40" s="16"/>
    </row>
    <row r="41" spans="1:15" s="3" customFormat="1" ht="18.75" customHeight="1">
      <c r="A41" s="34" t="s">
        <v>352</v>
      </c>
      <c r="B41" s="43" t="s">
        <v>6</v>
      </c>
      <c r="C41" s="43">
        <v>44.88</v>
      </c>
      <c r="D41" s="104">
        <v>50.32</v>
      </c>
      <c r="E41" s="32">
        <f>D41*1.2</f>
        <v>60.384</v>
      </c>
      <c r="F41" s="32">
        <f>E41/1.8834</f>
        <v>32.06116597642561</v>
      </c>
      <c r="G41" s="32" t="s">
        <v>267</v>
      </c>
      <c r="H41" s="32" t="s">
        <v>267</v>
      </c>
      <c r="I41" s="32" t="s">
        <v>267</v>
      </c>
      <c r="J41" s="32" t="s">
        <v>267</v>
      </c>
      <c r="K41" s="32" t="s">
        <v>267</v>
      </c>
      <c r="L41" s="32" t="s">
        <v>267</v>
      </c>
      <c r="M41" s="110">
        <f>(D41/C41)*100-100</f>
        <v>12.12121212121211</v>
      </c>
      <c r="N41" s="18" t="s">
        <v>405</v>
      </c>
      <c r="O41" s="16"/>
    </row>
    <row r="42" spans="1:15" s="3" customFormat="1" ht="18.75" customHeight="1">
      <c r="A42" s="34" t="s">
        <v>341</v>
      </c>
      <c r="B42" s="43" t="s">
        <v>6</v>
      </c>
      <c r="C42" s="43">
        <v>238.02</v>
      </c>
      <c r="D42" s="104">
        <v>264.52</v>
      </c>
      <c r="E42" s="32">
        <f>D42*1.2</f>
        <v>317.424</v>
      </c>
      <c r="F42" s="32">
        <f>E42/1.8834</f>
        <v>168.53775087607517</v>
      </c>
      <c r="G42" s="32" t="s">
        <v>267</v>
      </c>
      <c r="H42" s="32" t="s">
        <v>267</v>
      </c>
      <c r="I42" s="32" t="s">
        <v>267</v>
      </c>
      <c r="J42" s="32" t="s">
        <v>267</v>
      </c>
      <c r="K42" s="32" t="s">
        <v>267</v>
      </c>
      <c r="L42" s="32" t="s">
        <v>267</v>
      </c>
      <c r="M42" s="110">
        <f>(D42/C42)*100-100</f>
        <v>11.133518191748564</v>
      </c>
      <c r="N42" s="18" t="s">
        <v>405</v>
      </c>
      <c r="O42" s="16"/>
    </row>
    <row r="43" spans="1:15" s="3" customFormat="1" ht="18.75" customHeight="1">
      <c r="A43" s="34" t="s">
        <v>350</v>
      </c>
      <c r="B43" s="43" t="s">
        <v>6</v>
      </c>
      <c r="C43" s="43">
        <v>301.12</v>
      </c>
      <c r="D43" s="104">
        <v>337.05</v>
      </c>
      <c r="E43" s="32">
        <f>D43*1.2</f>
        <v>404.46</v>
      </c>
      <c r="F43" s="32">
        <f>E43/1.8834</f>
        <v>214.7499203568015</v>
      </c>
      <c r="G43" s="32" t="s">
        <v>267</v>
      </c>
      <c r="H43" s="32" t="s">
        <v>267</v>
      </c>
      <c r="I43" s="32" t="s">
        <v>267</v>
      </c>
      <c r="J43" s="32" t="s">
        <v>267</v>
      </c>
      <c r="K43" s="32" t="s">
        <v>267</v>
      </c>
      <c r="L43" s="32" t="s">
        <v>267</v>
      </c>
      <c r="M43" s="110">
        <f>(D43/C43)*100-100</f>
        <v>11.932120085015939</v>
      </c>
      <c r="N43" s="18" t="s">
        <v>405</v>
      </c>
      <c r="O43" s="16"/>
    </row>
    <row r="44" spans="1:15" s="3" customFormat="1" ht="18.75" customHeight="1">
      <c r="A44" s="34" t="s">
        <v>343</v>
      </c>
      <c r="B44" s="43" t="s">
        <v>6</v>
      </c>
      <c r="C44" s="43">
        <v>230.27</v>
      </c>
      <c r="D44" s="104">
        <v>253.68</v>
      </c>
      <c r="E44" s="32">
        <f>D44*1.2</f>
        <v>304.416</v>
      </c>
      <c r="F44" s="32">
        <f>E44/1.8834</f>
        <v>161.63109270468303</v>
      </c>
      <c r="G44" s="32" t="s">
        <v>267</v>
      </c>
      <c r="H44" s="32" t="s">
        <v>267</v>
      </c>
      <c r="I44" s="32" t="s">
        <v>267</v>
      </c>
      <c r="J44" s="32" t="s">
        <v>267</v>
      </c>
      <c r="K44" s="32" t="s">
        <v>267</v>
      </c>
      <c r="L44" s="32" t="s">
        <v>267</v>
      </c>
      <c r="M44" s="110">
        <f>(D44/C44)*100-100</f>
        <v>10.166326486298686</v>
      </c>
      <c r="N44" s="18" t="s">
        <v>405</v>
      </c>
      <c r="O44" s="16"/>
    </row>
    <row r="45" spans="1:15" s="3" customFormat="1" ht="18.75" customHeight="1">
      <c r="A45" s="35" t="s">
        <v>153</v>
      </c>
      <c r="B45" s="43" t="s">
        <v>6</v>
      </c>
      <c r="C45" s="32">
        <v>19.66</v>
      </c>
      <c r="D45" s="32"/>
      <c r="E45" s="32">
        <f>ROUND(D45*1.2,2)</f>
        <v>0</v>
      </c>
      <c r="F45" s="32">
        <f t="shared" si="1"/>
        <v>0</v>
      </c>
      <c r="G45" s="32">
        <f>ROUND(E45/1.2*0.97,2)</f>
        <v>0</v>
      </c>
      <c r="H45" s="32">
        <f>ROUND(E45*0.97,2)</f>
        <v>0</v>
      </c>
      <c r="I45" s="32">
        <f>ROUND(E45/1.2*0.95,2)</f>
        <v>0</v>
      </c>
      <c r="J45" s="32">
        <f>ROUND(E45*0.95,2)</f>
        <v>0</v>
      </c>
      <c r="K45" s="32">
        <f>ROUND(E45/1.2*0.93,2)</f>
        <v>0</v>
      </c>
      <c r="L45" s="32">
        <f>ROUND(E45*0.93,2)</f>
        <v>0</v>
      </c>
      <c r="M45" s="110"/>
      <c r="N45" s="18" t="s">
        <v>311</v>
      </c>
      <c r="O45" s="16"/>
    </row>
    <row r="46" spans="1:15" s="3" customFormat="1" ht="18.75" customHeight="1">
      <c r="A46" s="35" t="s">
        <v>152</v>
      </c>
      <c r="B46" s="43" t="s">
        <v>6</v>
      </c>
      <c r="C46" s="32">
        <v>15.84</v>
      </c>
      <c r="D46" s="32"/>
      <c r="E46" s="32">
        <f>ROUND(D46*1.2,2)</f>
        <v>0</v>
      </c>
      <c r="F46" s="32">
        <f t="shared" si="1"/>
        <v>0</v>
      </c>
      <c r="G46" s="32">
        <f>ROUND(H46/1.2,2)</f>
        <v>0</v>
      </c>
      <c r="H46" s="32">
        <f>ROUND(E46*0.97,2)</f>
        <v>0</v>
      </c>
      <c r="I46" s="32">
        <f>ROUND(E46/1.2*0.95,2)</f>
        <v>0</v>
      </c>
      <c r="J46" s="32">
        <f>ROUND(E46*0.95,2)</f>
        <v>0</v>
      </c>
      <c r="K46" s="32">
        <f>ROUND(E46/1.2*0.93,2)</f>
        <v>0</v>
      </c>
      <c r="L46" s="32">
        <f>ROUND(E46*0.93,2)</f>
        <v>0</v>
      </c>
      <c r="M46" s="110"/>
      <c r="N46" s="18" t="s">
        <v>311</v>
      </c>
      <c r="O46" s="16"/>
    </row>
    <row r="47" spans="1:15" s="3" customFormat="1" ht="18.75" customHeight="1">
      <c r="A47" s="35" t="s">
        <v>159</v>
      </c>
      <c r="B47" s="43" t="s">
        <v>6</v>
      </c>
      <c r="C47" s="32">
        <v>21.17</v>
      </c>
      <c r="D47" s="32"/>
      <c r="E47" s="32">
        <f>ROUND(D47*1.2,2)</f>
        <v>0</v>
      </c>
      <c r="F47" s="32">
        <f t="shared" si="1"/>
        <v>0</v>
      </c>
      <c r="G47" s="32">
        <f>ROUND(H47/1.2,2)</f>
        <v>0</v>
      </c>
      <c r="H47" s="32">
        <f>ROUND(E47*0.97,2)</f>
        <v>0</v>
      </c>
      <c r="I47" s="32">
        <f>ROUND(E47/1.2*0.95,2)</f>
        <v>0</v>
      </c>
      <c r="J47" s="32">
        <f>ROUND(E47*0.95,2)</f>
        <v>0</v>
      </c>
      <c r="K47" s="32">
        <f>ROUND(E47/1.2*0.93,2)</f>
        <v>0</v>
      </c>
      <c r="L47" s="32">
        <f>ROUND(E47*0.93,2)</f>
        <v>0</v>
      </c>
      <c r="M47" s="110"/>
      <c r="N47" s="18" t="s">
        <v>311</v>
      </c>
      <c r="O47" s="12"/>
    </row>
    <row r="48" spans="1:15" s="3" customFormat="1" ht="18.75" customHeight="1">
      <c r="A48" s="35" t="s">
        <v>158</v>
      </c>
      <c r="B48" s="43" t="s">
        <v>6</v>
      </c>
      <c r="C48" s="32">
        <v>17.08</v>
      </c>
      <c r="D48" s="32"/>
      <c r="E48" s="32">
        <f>ROUND(D48*1.2,2)</f>
        <v>0</v>
      </c>
      <c r="F48" s="32">
        <f t="shared" si="1"/>
        <v>0</v>
      </c>
      <c r="G48" s="32">
        <f>ROUND(H48/1.2,2)</f>
        <v>0</v>
      </c>
      <c r="H48" s="32">
        <f>ROUND(E48*0.97,2)</f>
        <v>0</v>
      </c>
      <c r="I48" s="32">
        <f aca="true" t="shared" si="2" ref="I48:I63">ROUND(E48/1.2*0.95,2)</f>
        <v>0</v>
      </c>
      <c r="J48" s="32">
        <f>ROUND(E48*0.95,2)</f>
        <v>0</v>
      </c>
      <c r="K48" s="32">
        <f>ROUND(E48/1.2*0.93,2)</f>
        <v>0</v>
      </c>
      <c r="L48" s="32">
        <f>ROUND(E48*0.93,2)</f>
        <v>0</v>
      </c>
      <c r="M48" s="110"/>
      <c r="N48" s="18" t="s">
        <v>311</v>
      </c>
      <c r="O48" s="16"/>
    </row>
    <row r="49" spans="1:15" s="3" customFormat="1" ht="18.75" customHeight="1">
      <c r="A49" s="101" t="s">
        <v>374</v>
      </c>
      <c r="B49" s="43" t="s">
        <v>6</v>
      </c>
      <c r="C49" s="32">
        <f aca="true" t="shared" si="3" ref="C49:C63">ROUND(C45*1.081,2)</f>
        <v>21.25</v>
      </c>
      <c r="D49" s="32"/>
      <c r="E49" s="32" t="s">
        <v>267</v>
      </c>
      <c r="F49" s="32">
        <f>D49/1.8834</f>
        <v>0</v>
      </c>
      <c r="G49" s="32">
        <f>ROUND(D49*0.97,2)</f>
        <v>0</v>
      </c>
      <c r="H49" s="32" t="s">
        <v>267</v>
      </c>
      <c r="I49" s="32">
        <f>ROUND(D49*0.95,2)</f>
        <v>0</v>
      </c>
      <c r="J49" s="32" t="s">
        <v>267</v>
      </c>
      <c r="K49" s="32" t="s">
        <v>267</v>
      </c>
      <c r="L49" s="32" t="s">
        <v>267</v>
      </c>
      <c r="M49" s="110"/>
      <c r="N49" s="18" t="s">
        <v>311</v>
      </c>
      <c r="O49" s="16"/>
    </row>
    <row r="50" spans="1:15" s="3" customFormat="1" ht="18.75" customHeight="1">
      <c r="A50" s="101" t="s">
        <v>375</v>
      </c>
      <c r="B50" s="43" t="s">
        <v>6</v>
      </c>
      <c r="C50" s="32">
        <f t="shared" si="3"/>
        <v>17.12</v>
      </c>
      <c r="D50" s="32"/>
      <c r="E50" s="32" t="s">
        <v>267</v>
      </c>
      <c r="F50" s="32">
        <f>D50/1.8834</f>
        <v>0</v>
      </c>
      <c r="G50" s="32">
        <f>ROUND(D50*0.97,2)</f>
        <v>0</v>
      </c>
      <c r="H50" s="32" t="s">
        <v>267</v>
      </c>
      <c r="I50" s="32">
        <f>ROUND(D50*0.95,2)</f>
        <v>0</v>
      </c>
      <c r="J50" s="32" t="s">
        <v>267</v>
      </c>
      <c r="K50" s="32" t="s">
        <v>267</v>
      </c>
      <c r="L50" s="32" t="s">
        <v>267</v>
      </c>
      <c r="M50" s="110"/>
      <c r="N50" s="18" t="s">
        <v>311</v>
      </c>
      <c r="O50" s="16"/>
    </row>
    <row r="51" spans="1:15" s="3" customFormat="1" ht="18.75" customHeight="1">
      <c r="A51" s="101" t="s">
        <v>376</v>
      </c>
      <c r="B51" s="43" t="s">
        <v>6</v>
      </c>
      <c r="C51" s="32">
        <f t="shared" si="3"/>
        <v>22.88</v>
      </c>
      <c r="D51" s="32"/>
      <c r="E51" s="32" t="s">
        <v>267</v>
      </c>
      <c r="F51" s="32">
        <f>D51/1.8834</f>
        <v>0</v>
      </c>
      <c r="G51" s="32">
        <f>ROUND(D51*0.97,2)</f>
        <v>0</v>
      </c>
      <c r="H51" s="32" t="s">
        <v>267</v>
      </c>
      <c r="I51" s="32">
        <f>ROUND(D51*0.95,2)</f>
        <v>0</v>
      </c>
      <c r="J51" s="32" t="s">
        <v>267</v>
      </c>
      <c r="K51" s="32" t="s">
        <v>267</v>
      </c>
      <c r="L51" s="32" t="s">
        <v>267</v>
      </c>
      <c r="M51" s="110"/>
      <c r="N51" s="18" t="s">
        <v>311</v>
      </c>
      <c r="O51" s="12"/>
    </row>
    <row r="52" spans="1:15" s="3" customFormat="1" ht="18.75" customHeight="1">
      <c r="A52" s="101" t="s">
        <v>377</v>
      </c>
      <c r="B52" s="43" t="s">
        <v>6</v>
      </c>
      <c r="C52" s="32">
        <f t="shared" si="3"/>
        <v>18.46</v>
      </c>
      <c r="D52" s="32"/>
      <c r="E52" s="32" t="s">
        <v>267</v>
      </c>
      <c r="F52" s="32">
        <f>D52/1.8834</f>
        <v>0</v>
      </c>
      <c r="G52" s="32">
        <f>ROUND(D52*0.97,2)</f>
        <v>0</v>
      </c>
      <c r="H52" s="32" t="s">
        <v>267</v>
      </c>
      <c r="I52" s="32">
        <f>ROUND(D52*0.95,2)</f>
        <v>0</v>
      </c>
      <c r="J52" s="32" t="s">
        <v>267</v>
      </c>
      <c r="K52" s="32" t="s">
        <v>267</v>
      </c>
      <c r="L52" s="32" t="s">
        <v>267</v>
      </c>
      <c r="M52" s="110"/>
      <c r="N52" s="18" t="s">
        <v>311</v>
      </c>
      <c r="O52" s="16"/>
    </row>
    <row r="53" spans="1:15" s="3" customFormat="1" ht="21" customHeight="1" hidden="1">
      <c r="A53" s="49" t="s">
        <v>155</v>
      </c>
      <c r="B53" s="39" t="s">
        <v>6</v>
      </c>
      <c r="C53" s="32">
        <f t="shared" si="3"/>
        <v>22.97</v>
      </c>
      <c r="D53" s="32"/>
      <c r="E53" s="32">
        <f aca="true" t="shared" si="4" ref="E53:E60">D53*1.2</f>
        <v>0</v>
      </c>
      <c r="F53" s="32">
        <f t="shared" si="1"/>
        <v>0</v>
      </c>
      <c r="G53" s="32">
        <f aca="true" t="shared" si="5" ref="G53:G63">ROUND(D53*0.97,2)</f>
        <v>0</v>
      </c>
      <c r="H53" s="32">
        <f aca="true" t="shared" si="6" ref="H53:H63">G53*1.2</f>
        <v>0</v>
      </c>
      <c r="I53" s="32">
        <f t="shared" si="2"/>
        <v>0</v>
      </c>
      <c r="J53" s="32">
        <f aca="true" t="shared" si="7" ref="J53:J63">I53*1.2</f>
        <v>0</v>
      </c>
      <c r="K53" s="32" t="s">
        <v>267</v>
      </c>
      <c r="L53" s="32" t="s">
        <v>267</v>
      </c>
      <c r="M53" s="110"/>
      <c r="N53" s="18" t="s">
        <v>277</v>
      </c>
      <c r="O53" s="12"/>
    </row>
    <row r="54" spans="1:15" s="3" customFormat="1" ht="21" customHeight="1" hidden="1">
      <c r="A54" s="49" t="s">
        <v>154</v>
      </c>
      <c r="B54" s="39" t="s">
        <v>6</v>
      </c>
      <c r="C54" s="32">
        <f t="shared" si="3"/>
        <v>18.51</v>
      </c>
      <c r="D54" s="32"/>
      <c r="E54" s="32">
        <f t="shared" si="4"/>
        <v>0</v>
      </c>
      <c r="F54" s="32">
        <f t="shared" si="1"/>
        <v>0</v>
      </c>
      <c r="G54" s="32">
        <f t="shared" si="5"/>
        <v>0</v>
      </c>
      <c r="H54" s="32">
        <f t="shared" si="6"/>
        <v>0</v>
      </c>
      <c r="I54" s="32">
        <f t="shared" si="2"/>
        <v>0</v>
      </c>
      <c r="J54" s="32">
        <f t="shared" si="7"/>
        <v>0</v>
      </c>
      <c r="K54" s="32" t="s">
        <v>267</v>
      </c>
      <c r="L54" s="32" t="s">
        <v>267</v>
      </c>
      <c r="M54" s="110"/>
      <c r="N54" s="18" t="s">
        <v>277</v>
      </c>
      <c r="O54" s="12"/>
    </row>
    <row r="55" spans="1:15" s="3" customFormat="1" ht="21" customHeight="1" hidden="1">
      <c r="A55" s="49" t="s">
        <v>157</v>
      </c>
      <c r="B55" s="39" t="s">
        <v>6</v>
      </c>
      <c r="C55" s="32">
        <f t="shared" si="3"/>
        <v>24.73</v>
      </c>
      <c r="D55" s="32"/>
      <c r="E55" s="32">
        <f t="shared" si="4"/>
        <v>0</v>
      </c>
      <c r="F55" s="32">
        <f t="shared" si="1"/>
        <v>0</v>
      </c>
      <c r="G55" s="32">
        <f t="shared" si="5"/>
        <v>0</v>
      </c>
      <c r="H55" s="32">
        <f t="shared" si="6"/>
        <v>0</v>
      </c>
      <c r="I55" s="32">
        <f t="shared" si="2"/>
        <v>0</v>
      </c>
      <c r="J55" s="32">
        <f t="shared" si="7"/>
        <v>0</v>
      </c>
      <c r="K55" s="32" t="s">
        <v>267</v>
      </c>
      <c r="L55" s="32" t="s">
        <v>267</v>
      </c>
      <c r="M55" s="110"/>
      <c r="N55" s="18" t="s">
        <v>277</v>
      </c>
      <c r="O55" s="16"/>
    </row>
    <row r="56" spans="1:15" s="3" customFormat="1" ht="21" customHeight="1" hidden="1">
      <c r="A56" s="49" t="s">
        <v>156</v>
      </c>
      <c r="B56" s="39" t="s">
        <v>6</v>
      </c>
      <c r="C56" s="32">
        <f t="shared" si="3"/>
        <v>19.96</v>
      </c>
      <c r="D56" s="32"/>
      <c r="E56" s="32">
        <f t="shared" si="4"/>
        <v>0</v>
      </c>
      <c r="F56" s="32">
        <f t="shared" si="1"/>
        <v>0</v>
      </c>
      <c r="G56" s="32">
        <f t="shared" si="5"/>
        <v>0</v>
      </c>
      <c r="H56" s="32">
        <f t="shared" si="6"/>
        <v>0</v>
      </c>
      <c r="I56" s="32">
        <f t="shared" si="2"/>
        <v>0</v>
      </c>
      <c r="J56" s="32">
        <f t="shared" si="7"/>
        <v>0</v>
      </c>
      <c r="K56" s="32" t="s">
        <v>267</v>
      </c>
      <c r="L56" s="32" t="s">
        <v>267</v>
      </c>
      <c r="M56" s="110"/>
      <c r="N56" s="18" t="s">
        <v>277</v>
      </c>
      <c r="O56" s="12"/>
    </row>
    <row r="57" spans="1:15" s="3" customFormat="1" ht="21" customHeight="1" hidden="1">
      <c r="A57" s="49" t="s">
        <v>78</v>
      </c>
      <c r="B57" s="39" t="s">
        <v>6</v>
      </c>
      <c r="C57" s="32">
        <f t="shared" si="3"/>
        <v>24.83</v>
      </c>
      <c r="D57" s="32"/>
      <c r="E57" s="32">
        <f t="shared" si="4"/>
        <v>0</v>
      </c>
      <c r="F57" s="32">
        <f t="shared" si="1"/>
        <v>0</v>
      </c>
      <c r="G57" s="32">
        <f t="shared" si="5"/>
        <v>0</v>
      </c>
      <c r="H57" s="32">
        <f t="shared" si="6"/>
        <v>0</v>
      </c>
      <c r="I57" s="32">
        <f t="shared" si="2"/>
        <v>0</v>
      </c>
      <c r="J57" s="32">
        <f t="shared" si="7"/>
        <v>0</v>
      </c>
      <c r="K57" s="32" t="s">
        <v>267</v>
      </c>
      <c r="L57" s="32" t="s">
        <v>267</v>
      </c>
      <c r="M57" s="110"/>
      <c r="N57" s="18" t="s">
        <v>277</v>
      </c>
      <c r="O57" s="12"/>
    </row>
    <row r="58" spans="1:15" s="3" customFormat="1" ht="21" customHeight="1" hidden="1">
      <c r="A58" s="49" t="s">
        <v>165</v>
      </c>
      <c r="B58" s="39" t="s">
        <v>6</v>
      </c>
      <c r="C58" s="32">
        <f t="shared" si="3"/>
        <v>20.01</v>
      </c>
      <c r="D58" s="32"/>
      <c r="E58" s="32">
        <f t="shared" si="4"/>
        <v>0</v>
      </c>
      <c r="F58" s="32">
        <f t="shared" si="1"/>
        <v>0</v>
      </c>
      <c r="G58" s="32">
        <f t="shared" si="5"/>
        <v>0</v>
      </c>
      <c r="H58" s="32">
        <f t="shared" si="6"/>
        <v>0</v>
      </c>
      <c r="I58" s="32">
        <f t="shared" si="2"/>
        <v>0</v>
      </c>
      <c r="J58" s="32">
        <f t="shared" si="7"/>
        <v>0</v>
      </c>
      <c r="K58" s="32" t="s">
        <v>267</v>
      </c>
      <c r="L58" s="32" t="s">
        <v>267</v>
      </c>
      <c r="M58" s="110"/>
      <c r="N58" s="18" t="s">
        <v>277</v>
      </c>
      <c r="O58" s="16"/>
    </row>
    <row r="59" spans="1:15" s="3" customFormat="1" ht="21" customHeight="1" hidden="1">
      <c r="A59" s="49" t="s">
        <v>188</v>
      </c>
      <c r="B59" s="39" t="s">
        <v>6</v>
      </c>
      <c r="C59" s="32">
        <f t="shared" si="3"/>
        <v>26.73</v>
      </c>
      <c r="D59" s="32"/>
      <c r="E59" s="32">
        <f t="shared" si="4"/>
        <v>0</v>
      </c>
      <c r="F59" s="32">
        <f t="shared" si="1"/>
        <v>0</v>
      </c>
      <c r="G59" s="32">
        <f t="shared" si="5"/>
        <v>0</v>
      </c>
      <c r="H59" s="32">
        <f t="shared" si="6"/>
        <v>0</v>
      </c>
      <c r="I59" s="32">
        <f t="shared" si="2"/>
        <v>0</v>
      </c>
      <c r="J59" s="32">
        <f t="shared" si="7"/>
        <v>0</v>
      </c>
      <c r="K59" s="32" t="s">
        <v>267</v>
      </c>
      <c r="L59" s="32" t="s">
        <v>267</v>
      </c>
      <c r="M59" s="110"/>
      <c r="N59" s="18" t="s">
        <v>277</v>
      </c>
      <c r="O59" s="16"/>
    </row>
    <row r="60" spans="1:15" s="3" customFormat="1" ht="21" customHeight="1" hidden="1">
      <c r="A60" s="49" t="s">
        <v>248</v>
      </c>
      <c r="B60" s="39" t="s">
        <v>6</v>
      </c>
      <c r="C60" s="32">
        <f t="shared" si="3"/>
        <v>21.58</v>
      </c>
      <c r="D60" s="32"/>
      <c r="E60" s="32">
        <f t="shared" si="4"/>
        <v>0</v>
      </c>
      <c r="F60" s="32">
        <f t="shared" si="1"/>
        <v>0</v>
      </c>
      <c r="G60" s="32">
        <f t="shared" si="5"/>
        <v>0</v>
      </c>
      <c r="H60" s="32">
        <f t="shared" si="6"/>
        <v>0</v>
      </c>
      <c r="I60" s="32">
        <f t="shared" si="2"/>
        <v>0</v>
      </c>
      <c r="J60" s="32">
        <f t="shared" si="7"/>
        <v>0</v>
      </c>
      <c r="K60" s="32" t="s">
        <v>267</v>
      </c>
      <c r="L60" s="32" t="s">
        <v>267</v>
      </c>
      <c r="M60" s="110"/>
      <c r="N60" s="18" t="s">
        <v>277</v>
      </c>
      <c r="O60" s="12"/>
    </row>
    <row r="61" spans="1:15" s="3" customFormat="1" ht="21" customHeight="1" hidden="1">
      <c r="A61" s="49" t="s">
        <v>249</v>
      </c>
      <c r="B61" s="39" t="s">
        <v>6</v>
      </c>
      <c r="C61" s="32">
        <f t="shared" si="3"/>
        <v>26.84</v>
      </c>
      <c r="D61" s="32"/>
      <c r="E61" s="32">
        <f t="shared" si="0"/>
        <v>0</v>
      </c>
      <c r="F61" s="32">
        <f t="shared" si="1"/>
        <v>0</v>
      </c>
      <c r="G61" s="32">
        <f t="shared" si="5"/>
        <v>0</v>
      </c>
      <c r="H61" s="32">
        <f t="shared" si="6"/>
        <v>0</v>
      </c>
      <c r="I61" s="32">
        <f t="shared" si="2"/>
        <v>0</v>
      </c>
      <c r="J61" s="32">
        <f t="shared" si="7"/>
        <v>0</v>
      </c>
      <c r="K61" s="32" t="s">
        <v>267</v>
      </c>
      <c r="L61" s="32" t="s">
        <v>267</v>
      </c>
      <c r="M61" s="110"/>
      <c r="N61" s="18" t="s">
        <v>277</v>
      </c>
      <c r="O61" s="16"/>
    </row>
    <row r="62" spans="1:15" s="3" customFormat="1" ht="21" customHeight="1" hidden="1">
      <c r="A62" s="49" t="s">
        <v>163</v>
      </c>
      <c r="B62" s="39" t="s">
        <v>6</v>
      </c>
      <c r="C62" s="32">
        <f t="shared" si="3"/>
        <v>21.63</v>
      </c>
      <c r="D62" s="32"/>
      <c r="E62" s="32">
        <f t="shared" si="0"/>
        <v>0</v>
      </c>
      <c r="F62" s="32">
        <f t="shared" si="1"/>
        <v>0</v>
      </c>
      <c r="G62" s="32">
        <f t="shared" si="5"/>
        <v>0</v>
      </c>
      <c r="H62" s="32">
        <f t="shared" si="6"/>
        <v>0</v>
      </c>
      <c r="I62" s="32">
        <f t="shared" si="2"/>
        <v>0</v>
      </c>
      <c r="J62" s="32">
        <f t="shared" si="7"/>
        <v>0</v>
      </c>
      <c r="K62" s="32" t="s">
        <v>267</v>
      </c>
      <c r="L62" s="32" t="s">
        <v>267</v>
      </c>
      <c r="M62" s="110"/>
      <c r="N62" s="18" t="s">
        <v>277</v>
      </c>
      <c r="O62" s="16"/>
    </row>
    <row r="63" spans="1:15" s="3" customFormat="1" ht="21" customHeight="1" hidden="1">
      <c r="A63" s="49" t="s">
        <v>268</v>
      </c>
      <c r="B63" s="39" t="s">
        <v>6</v>
      </c>
      <c r="C63" s="32">
        <f t="shared" si="3"/>
        <v>28.9</v>
      </c>
      <c r="D63" s="32"/>
      <c r="E63" s="32">
        <f t="shared" si="0"/>
        <v>0</v>
      </c>
      <c r="F63" s="32">
        <f t="shared" si="1"/>
        <v>0</v>
      </c>
      <c r="G63" s="32">
        <f t="shared" si="5"/>
        <v>0</v>
      </c>
      <c r="H63" s="32">
        <f t="shared" si="6"/>
        <v>0</v>
      </c>
      <c r="I63" s="32">
        <f t="shared" si="2"/>
        <v>0</v>
      </c>
      <c r="J63" s="32">
        <f t="shared" si="7"/>
        <v>0</v>
      </c>
      <c r="K63" s="32" t="s">
        <v>267</v>
      </c>
      <c r="L63" s="32" t="s">
        <v>267</v>
      </c>
      <c r="M63" s="110"/>
      <c r="N63" s="18" t="s">
        <v>283</v>
      </c>
      <c r="O63" s="16"/>
    </row>
    <row r="64" spans="1:15" s="3" customFormat="1" ht="21" customHeight="1">
      <c r="A64" s="35" t="s">
        <v>81</v>
      </c>
      <c r="B64" s="39" t="s">
        <v>6</v>
      </c>
      <c r="C64" s="32">
        <v>291</v>
      </c>
      <c r="D64" s="104">
        <v>328.6</v>
      </c>
      <c r="E64" s="32">
        <f t="shared" si="0"/>
        <v>394.32</v>
      </c>
      <c r="F64" s="32">
        <f t="shared" si="1"/>
        <v>209.36604014017203</v>
      </c>
      <c r="G64" s="32" t="s">
        <v>267</v>
      </c>
      <c r="H64" s="32" t="s">
        <v>267</v>
      </c>
      <c r="I64" s="32" t="s">
        <v>267</v>
      </c>
      <c r="J64" s="32" t="s">
        <v>267</v>
      </c>
      <c r="K64" s="32" t="s">
        <v>267</v>
      </c>
      <c r="L64" s="32" t="s">
        <v>267</v>
      </c>
      <c r="M64" s="110">
        <f aca="true" t="shared" si="8" ref="M64:M70">(D64/C64)*100-100</f>
        <v>12.920962199312712</v>
      </c>
      <c r="N64" s="18" t="s">
        <v>405</v>
      </c>
      <c r="O64" s="16"/>
    </row>
    <row r="65" spans="1:15" s="3" customFormat="1" ht="18.75" customHeight="1">
      <c r="A65" s="35" t="s">
        <v>344</v>
      </c>
      <c r="B65" s="39" t="s">
        <v>6</v>
      </c>
      <c r="C65" s="32">
        <v>334.1</v>
      </c>
      <c r="D65" s="104">
        <v>375.86</v>
      </c>
      <c r="E65" s="32">
        <f>D65*1.2</f>
        <v>451.032</v>
      </c>
      <c r="F65" s="32">
        <f>E65/1.8834</f>
        <v>239.4775406180312</v>
      </c>
      <c r="G65" s="32" t="s">
        <v>267</v>
      </c>
      <c r="H65" s="32" t="s">
        <v>267</v>
      </c>
      <c r="I65" s="32" t="s">
        <v>267</v>
      </c>
      <c r="J65" s="32" t="s">
        <v>267</v>
      </c>
      <c r="K65" s="32" t="s">
        <v>267</v>
      </c>
      <c r="L65" s="32" t="s">
        <v>267</v>
      </c>
      <c r="M65" s="110">
        <f t="shared" si="8"/>
        <v>12.499251721041603</v>
      </c>
      <c r="N65" s="18" t="s">
        <v>405</v>
      </c>
      <c r="O65" s="16"/>
    </row>
    <row r="66" spans="1:15" s="3" customFormat="1" ht="21" customHeight="1">
      <c r="A66" s="35" t="s">
        <v>160</v>
      </c>
      <c r="B66" s="39" t="s">
        <v>6</v>
      </c>
      <c r="C66" s="32">
        <v>300</v>
      </c>
      <c r="D66" s="104">
        <v>340.49</v>
      </c>
      <c r="E66" s="32">
        <f t="shared" si="0"/>
        <v>408.588</v>
      </c>
      <c r="F66" s="32">
        <f t="shared" si="1"/>
        <v>216.94170117871934</v>
      </c>
      <c r="G66" s="32" t="s">
        <v>267</v>
      </c>
      <c r="H66" s="32" t="s">
        <v>267</v>
      </c>
      <c r="I66" s="32" t="s">
        <v>267</v>
      </c>
      <c r="J66" s="32" t="s">
        <v>267</v>
      </c>
      <c r="K66" s="32" t="s">
        <v>267</v>
      </c>
      <c r="L66" s="32" t="s">
        <v>267</v>
      </c>
      <c r="M66" s="110">
        <f t="shared" si="8"/>
        <v>13.49666666666667</v>
      </c>
      <c r="N66" s="18" t="s">
        <v>405</v>
      </c>
      <c r="O66" s="16"/>
    </row>
    <row r="67" spans="1:15" s="3" customFormat="1" ht="21" customHeight="1" hidden="1">
      <c r="A67" s="37" t="s">
        <v>97</v>
      </c>
      <c r="B67" s="39" t="s">
        <v>6</v>
      </c>
      <c r="C67" s="32">
        <v>150</v>
      </c>
      <c r="D67" s="32">
        <v>150</v>
      </c>
      <c r="E67" s="32">
        <f t="shared" si="0"/>
        <v>180</v>
      </c>
      <c r="F67" s="32">
        <f t="shared" si="1"/>
        <v>95.57183816502071</v>
      </c>
      <c r="G67" s="32" t="s">
        <v>267</v>
      </c>
      <c r="H67" s="32" t="s">
        <v>267</v>
      </c>
      <c r="I67" s="32" t="s">
        <v>267</v>
      </c>
      <c r="J67" s="32" t="s">
        <v>267</v>
      </c>
      <c r="K67" s="32" t="s">
        <v>267</v>
      </c>
      <c r="L67" s="32" t="s">
        <v>267</v>
      </c>
      <c r="M67" s="110">
        <f t="shared" si="8"/>
        <v>0</v>
      </c>
      <c r="N67" s="18" t="s">
        <v>405</v>
      </c>
      <c r="O67" s="16" t="s">
        <v>335</v>
      </c>
    </row>
    <row r="68" spans="1:15" s="3" customFormat="1" ht="21" customHeight="1">
      <c r="A68" s="37" t="s">
        <v>161</v>
      </c>
      <c r="B68" s="39" t="s">
        <v>6</v>
      </c>
      <c r="C68" s="32">
        <v>316</v>
      </c>
      <c r="D68" s="104">
        <v>350.88</v>
      </c>
      <c r="E68" s="32">
        <f t="shared" si="0"/>
        <v>421.056</v>
      </c>
      <c r="F68" s="32">
        <f t="shared" si="1"/>
        <v>223.56164383561642</v>
      </c>
      <c r="G68" s="32" t="s">
        <v>267</v>
      </c>
      <c r="H68" s="32" t="s">
        <v>267</v>
      </c>
      <c r="I68" s="32" t="s">
        <v>267</v>
      </c>
      <c r="J68" s="32" t="s">
        <v>267</v>
      </c>
      <c r="K68" s="32" t="s">
        <v>267</v>
      </c>
      <c r="L68" s="32" t="s">
        <v>267</v>
      </c>
      <c r="M68" s="110">
        <f t="shared" si="8"/>
        <v>11.037974683544306</v>
      </c>
      <c r="N68" s="18" t="s">
        <v>405</v>
      </c>
      <c r="O68" s="16"/>
    </row>
    <row r="69" spans="1:15" s="3" customFormat="1" ht="21" customHeight="1">
      <c r="A69" s="37" t="s">
        <v>132</v>
      </c>
      <c r="B69" s="39" t="s">
        <v>6</v>
      </c>
      <c r="C69" s="32">
        <v>308</v>
      </c>
      <c r="D69" s="104">
        <v>339.52</v>
      </c>
      <c r="E69" s="32">
        <f t="shared" si="0"/>
        <v>407.424</v>
      </c>
      <c r="F69" s="32">
        <f t="shared" si="1"/>
        <v>216.32366995858553</v>
      </c>
      <c r="G69" s="32" t="s">
        <v>267</v>
      </c>
      <c r="H69" s="32" t="s">
        <v>267</v>
      </c>
      <c r="I69" s="32" t="s">
        <v>267</v>
      </c>
      <c r="J69" s="32" t="s">
        <v>267</v>
      </c>
      <c r="K69" s="32" t="s">
        <v>267</v>
      </c>
      <c r="L69" s="32" t="s">
        <v>267</v>
      </c>
      <c r="M69" s="110">
        <f t="shared" si="8"/>
        <v>10.233766233766218</v>
      </c>
      <c r="N69" s="18" t="s">
        <v>405</v>
      </c>
      <c r="O69" s="11"/>
    </row>
    <row r="70" spans="1:15" s="3" customFormat="1" ht="18.75" customHeight="1">
      <c r="A70" s="35" t="s">
        <v>345</v>
      </c>
      <c r="B70" s="39" t="s">
        <v>6</v>
      </c>
      <c r="C70" s="32">
        <v>352.28</v>
      </c>
      <c r="D70" s="104">
        <v>386.66</v>
      </c>
      <c r="E70" s="32">
        <f>D70*1.2</f>
        <v>463.992</v>
      </c>
      <c r="F70" s="32">
        <f>E70/1.8834</f>
        <v>246.35871296591273</v>
      </c>
      <c r="G70" s="32" t="s">
        <v>267</v>
      </c>
      <c r="H70" s="32" t="s">
        <v>267</v>
      </c>
      <c r="I70" s="32" t="s">
        <v>267</v>
      </c>
      <c r="J70" s="32" t="s">
        <v>267</v>
      </c>
      <c r="K70" s="32" t="s">
        <v>267</v>
      </c>
      <c r="L70" s="32" t="s">
        <v>267</v>
      </c>
      <c r="M70" s="110">
        <f t="shared" si="8"/>
        <v>9.75928238900876</v>
      </c>
      <c r="N70" s="18" t="s">
        <v>405</v>
      </c>
      <c r="O70" s="16"/>
    </row>
    <row r="71" spans="1:15" s="3" customFormat="1" ht="21" customHeight="1">
      <c r="A71" s="73" t="s">
        <v>162</v>
      </c>
      <c r="B71" s="39" t="s">
        <v>6</v>
      </c>
      <c r="C71" s="32">
        <v>216</v>
      </c>
      <c r="D71" s="32"/>
      <c r="E71" s="32">
        <f t="shared" si="0"/>
        <v>0</v>
      </c>
      <c r="F71" s="32">
        <f t="shared" si="1"/>
        <v>0</v>
      </c>
      <c r="G71" s="32" t="s">
        <v>267</v>
      </c>
      <c r="H71" s="32" t="s">
        <v>267</v>
      </c>
      <c r="I71" s="32" t="s">
        <v>267</v>
      </c>
      <c r="J71" s="32" t="s">
        <v>267</v>
      </c>
      <c r="K71" s="32" t="s">
        <v>267</v>
      </c>
      <c r="L71" s="32" t="s">
        <v>267</v>
      </c>
      <c r="M71" s="110"/>
      <c r="N71" s="88" t="s">
        <v>276</v>
      </c>
      <c r="O71" s="16" t="s">
        <v>335</v>
      </c>
    </row>
    <row r="72" spans="1:15" s="3" customFormat="1" ht="21" customHeight="1">
      <c r="A72" s="47" t="s">
        <v>187</v>
      </c>
      <c r="B72" s="39" t="s">
        <v>6</v>
      </c>
      <c r="C72" s="32">
        <v>120</v>
      </c>
      <c r="D72" s="32"/>
      <c r="E72" s="32">
        <f t="shared" si="0"/>
        <v>0</v>
      </c>
      <c r="F72" s="32">
        <f t="shared" si="1"/>
        <v>0</v>
      </c>
      <c r="G72" s="32" t="s">
        <v>267</v>
      </c>
      <c r="H72" s="32" t="s">
        <v>267</v>
      </c>
      <c r="I72" s="32" t="s">
        <v>267</v>
      </c>
      <c r="J72" s="32" t="s">
        <v>267</v>
      </c>
      <c r="K72" s="32" t="s">
        <v>267</v>
      </c>
      <c r="L72" s="32" t="s">
        <v>267</v>
      </c>
      <c r="M72" s="110"/>
      <c r="N72" s="18" t="s">
        <v>278</v>
      </c>
      <c r="O72" s="11"/>
    </row>
    <row r="73" spans="1:15" s="3" customFormat="1" ht="21" customHeight="1" hidden="1">
      <c r="A73" s="49" t="s">
        <v>48</v>
      </c>
      <c r="B73" s="39" t="s">
        <v>6</v>
      </c>
      <c r="C73" s="32" t="e">
        <f>#REF!/10000</f>
        <v>#REF!</v>
      </c>
      <c r="D73" s="32"/>
      <c r="E73" s="32">
        <f t="shared" si="0"/>
        <v>0</v>
      </c>
      <c r="F73" s="32">
        <f t="shared" si="1"/>
        <v>0</v>
      </c>
      <c r="G73" s="32" t="s">
        <v>267</v>
      </c>
      <c r="H73" s="32" t="s">
        <v>267</v>
      </c>
      <c r="I73" s="32" t="s">
        <v>267</v>
      </c>
      <c r="J73" s="32" t="s">
        <v>267</v>
      </c>
      <c r="K73" s="32" t="s">
        <v>267</v>
      </c>
      <c r="L73" s="32" t="s">
        <v>267</v>
      </c>
      <c r="M73" s="110"/>
      <c r="N73" s="18"/>
      <c r="O73" s="11"/>
    </row>
    <row r="74" spans="1:15" s="3" customFormat="1" ht="21" customHeight="1">
      <c r="A74" s="51" t="s">
        <v>247</v>
      </c>
      <c r="B74" s="39" t="s">
        <v>6</v>
      </c>
      <c r="C74" s="32">
        <v>176.6</v>
      </c>
      <c r="D74" s="32"/>
      <c r="E74" s="32">
        <f t="shared" si="0"/>
        <v>0</v>
      </c>
      <c r="F74" s="32">
        <f t="shared" si="1"/>
        <v>0</v>
      </c>
      <c r="G74" s="32" t="s">
        <v>267</v>
      </c>
      <c r="H74" s="32" t="s">
        <v>267</v>
      </c>
      <c r="I74" s="32" t="s">
        <v>267</v>
      </c>
      <c r="J74" s="32" t="s">
        <v>267</v>
      </c>
      <c r="K74" s="32" t="s">
        <v>267</v>
      </c>
      <c r="L74" s="32" t="s">
        <v>267</v>
      </c>
      <c r="M74" s="110"/>
      <c r="N74" s="18" t="s">
        <v>272</v>
      </c>
      <c r="O74" s="11"/>
    </row>
    <row r="75" spans="1:15" s="3" customFormat="1" ht="18.75" customHeight="1">
      <c r="A75" s="35" t="s">
        <v>312</v>
      </c>
      <c r="B75" s="43" t="s">
        <v>6</v>
      </c>
      <c r="C75" s="32">
        <v>49.58</v>
      </c>
      <c r="D75" s="32"/>
      <c r="E75" s="32">
        <f aca="true" t="shared" si="9" ref="E75:E159">D75*1.2</f>
        <v>0</v>
      </c>
      <c r="F75" s="32">
        <f t="shared" si="1"/>
        <v>0</v>
      </c>
      <c r="G75" s="32" t="s">
        <v>267</v>
      </c>
      <c r="H75" s="32" t="s">
        <v>267</v>
      </c>
      <c r="I75" s="32" t="s">
        <v>267</v>
      </c>
      <c r="J75" s="32" t="s">
        <v>267</v>
      </c>
      <c r="K75" s="32" t="s">
        <v>267</v>
      </c>
      <c r="L75" s="32" t="s">
        <v>267</v>
      </c>
      <c r="M75" s="110"/>
      <c r="N75" s="18" t="s">
        <v>381</v>
      </c>
      <c r="O75" s="11"/>
    </row>
    <row r="76" spans="1:15" s="3" customFormat="1" ht="18.75" customHeight="1">
      <c r="A76" s="35" t="s">
        <v>313</v>
      </c>
      <c r="B76" s="43" t="s">
        <v>6</v>
      </c>
      <c r="C76" s="32">
        <v>50.71</v>
      </c>
      <c r="D76" s="32"/>
      <c r="E76" s="32">
        <f t="shared" si="9"/>
        <v>0</v>
      </c>
      <c r="F76" s="32">
        <f t="shared" si="1"/>
        <v>0</v>
      </c>
      <c r="G76" s="32" t="s">
        <v>267</v>
      </c>
      <c r="H76" s="32" t="s">
        <v>267</v>
      </c>
      <c r="I76" s="32" t="s">
        <v>267</v>
      </c>
      <c r="J76" s="32" t="s">
        <v>267</v>
      </c>
      <c r="K76" s="32" t="s">
        <v>267</v>
      </c>
      <c r="L76" s="32" t="s">
        <v>267</v>
      </c>
      <c r="M76" s="110"/>
      <c r="N76" s="18" t="s">
        <v>381</v>
      </c>
      <c r="O76" s="17"/>
    </row>
    <row r="77" spans="1:15" s="3" customFormat="1" ht="18.75" customHeight="1">
      <c r="A77" s="35" t="s">
        <v>227</v>
      </c>
      <c r="B77" s="43" t="s">
        <v>6</v>
      </c>
      <c r="C77" s="32">
        <v>98.6</v>
      </c>
      <c r="D77" s="32"/>
      <c r="E77" s="32">
        <f t="shared" si="9"/>
        <v>0</v>
      </c>
      <c r="F77" s="32">
        <f t="shared" si="1"/>
        <v>0</v>
      </c>
      <c r="G77" s="32" t="s">
        <v>267</v>
      </c>
      <c r="H77" s="32" t="s">
        <v>267</v>
      </c>
      <c r="I77" s="32" t="s">
        <v>267</v>
      </c>
      <c r="J77" s="32" t="s">
        <v>267</v>
      </c>
      <c r="K77" s="32" t="s">
        <v>267</v>
      </c>
      <c r="L77" s="32" t="s">
        <v>267</v>
      </c>
      <c r="M77" s="110"/>
      <c r="N77" s="18" t="s">
        <v>381</v>
      </c>
      <c r="O77" s="17"/>
    </row>
    <row r="78" spans="1:15" s="3" customFormat="1" ht="18.75" customHeight="1">
      <c r="A78" s="35" t="s">
        <v>106</v>
      </c>
      <c r="B78" s="43" t="s">
        <v>6</v>
      </c>
      <c r="C78" s="32">
        <v>190.92</v>
      </c>
      <c r="D78" s="32"/>
      <c r="E78" s="32">
        <f t="shared" si="9"/>
        <v>0</v>
      </c>
      <c r="F78" s="32">
        <f t="shared" si="1"/>
        <v>0</v>
      </c>
      <c r="G78" s="32" t="s">
        <v>267</v>
      </c>
      <c r="H78" s="32" t="s">
        <v>267</v>
      </c>
      <c r="I78" s="32" t="s">
        <v>267</v>
      </c>
      <c r="J78" s="32" t="s">
        <v>267</v>
      </c>
      <c r="K78" s="32" t="s">
        <v>267</v>
      </c>
      <c r="L78" s="32" t="s">
        <v>267</v>
      </c>
      <c r="M78" s="110"/>
      <c r="N78" s="18" t="s">
        <v>381</v>
      </c>
      <c r="O78" s="17"/>
    </row>
    <row r="79" spans="1:15" s="2" customFormat="1" ht="18.75" customHeight="1">
      <c r="A79" s="35" t="s">
        <v>107</v>
      </c>
      <c r="B79" s="43" t="s">
        <v>6</v>
      </c>
      <c r="C79" s="32">
        <v>227.34</v>
      </c>
      <c r="D79" s="32"/>
      <c r="E79" s="32">
        <f t="shared" si="9"/>
        <v>0</v>
      </c>
      <c r="F79" s="32">
        <f t="shared" si="1"/>
        <v>0</v>
      </c>
      <c r="G79" s="32" t="s">
        <v>267</v>
      </c>
      <c r="H79" s="32" t="s">
        <v>267</v>
      </c>
      <c r="I79" s="32" t="s">
        <v>267</v>
      </c>
      <c r="J79" s="32" t="s">
        <v>267</v>
      </c>
      <c r="K79" s="32" t="s">
        <v>267</v>
      </c>
      <c r="L79" s="32" t="s">
        <v>267</v>
      </c>
      <c r="M79" s="110"/>
      <c r="N79" s="18" t="s">
        <v>381</v>
      </c>
      <c r="O79" s="17"/>
    </row>
    <row r="80" spans="1:15" s="2" customFormat="1" ht="21" customHeight="1" hidden="1">
      <c r="A80" s="49" t="s">
        <v>108</v>
      </c>
      <c r="B80" s="40" t="s">
        <v>6</v>
      </c>
      <c r="C80" s="40"/>
      <c r="D80" s="32" t="e">
        <f>#REF!/10000</f>
        <v>#REF!</v>
      </c>
      <c r="E80" s="32" t="e">
        <f t="shared" si="9"/>
        <v>#REF!</v>
      </c>
      <c r="F80" s="32" t="e">
        <f t="shared" si="1"/>
        <v>#REF!</v>
      </c>
      <c r="G80" s="32" t="s">
        <v>267</v>
      </c>
      <c r="H80" s="32" t="s">
        <v>267</v>
      </c>
      <c r="I80" s="32" t="s">
        <v>267</v>
      </c>
      <c r="J80" s="32" t="s">
        <v>267</v>
      </c>
      <c r="K80" s="32" t="s">
        <v>267</v>
      </c>
      <c r="L80" s="32" t="s">
        <v>267</v>
      </c>
      <c r="M80" s="110"/>
      <c r="N80" s="18" t="s">
        <v>311</v>
      </c>
      <c r="O80" s="17"/>
    </row>
    <row r="81" spans="1:15" s="3" customFormat="1" ht="21" customHeight="1" hidden="1">
      <c r="A81" s="53" t="s">
        <v>102</v>
      </c>
      <c r="B81" s="41" t="s">
        <v>6</v>
      </c>
      <c r="C81" s="41"/>
      <c r="D81" s="32" t="e">
        <f>#REF!/10000</f>
        <v>#REF!</v>
      </c>
      <c r="E81" s="32" t="e">
        <f t="shared" si="9"/>
        <v>#REF!</v>
      </c>
      <c r="F81" s="32" t="e">
        <f t="shared" si="1"/>
        <v>#REF!</v>
      </c>
      <c r="G81" s="32" t="s">
        <v>267</v>
      </c>
      <c r="H81" s="32" t="s">
        <v>267</v>
      </c>
      <c r="I81" s="32" t="s">
        <v>267</v>
      </c>
      <c r="J81" s="32" t="s">
        <v>267</v>
      </c>
      <c r="K81" s="32" t="s">
        <v>267</v>
      </c>
      <c r="L81" s="32" t="s">
        <v>267</v>
      </c>
      <c r="M81" s="110"/>
      <c r="N81" s="18" t="s">
        <v>311</v>
      </c>
      <c r="O81" s="11"/>
    </row>
    <row r="82" spans="1:15" s="3" customFormat="1" ht="21" customHeight="1" hidden="1">
      <c r="A82" s="54" t="s">
        <v>218</v>
      </c>
      <c r="B82" s="39" t="s">
        <v>6</v>
      </c>
      <c r="C82" s="39"/>
      <c r="D82" s="32" t="e">
        <f>#REF!/10000</f>
        <v>#REF!</v>
      </c>
      <c r="E82" s="32" t="e">
        <f t="shared" si="9"/>
        <v>#REF!</v>
      </c>
      <c r="F82" s="32" t="e">
        <f t="shared" si="1"/>
        <v>#REF!</v>
      </c>
      <c r="G82" s="32" t="s">
        <v>267</v>
      </c>
      <c r="H82" s="32" t="s">
        <v>267</v>
      </c>
      <c r="I82" s="32" t="s">
        <v>267</v>
      </c>
      <c r="J82" s="32" t="s">
        <v>267</v>
      </c>
      <c r="K82" s="32" t="s">
        <v>267</v>
      </c>
      <c r="L82" s="32" t="s">
        <v>267</v>
      </c>
      <c r="M82" s="110"/>
      <c r="N82" s="18" t="s">
        <v>311</v>
      </c>
      <c r="O82" s="11"/>
    </row>
    <row r="83" spans="1:15" s="3" customFormat="1" ht="21" customHeight="1" hidden="1">
      <c r="A83" s="55" t="s">
        <v>223</v>
      </c>
      <c r="B83" s="39" t="s">
        <v>6</v>
      </c>
      <c r="C83" s="39"/>
      <c r="D83" s="32" t="e">
        <f>#REF!/10000</f>
        <v>#REF!</v>
      </c>
      <c r="E83" s="32" t="e">
        <f t="shared" si="9"/>
        <v>#REF!</v>
      </c>
      <c r="F83" s="32" t="e">
        <f t="shared" si="1"/>
        <v>#REF!</v>
      </c>
      <c r="G83" s="32" t="s">
        <v>267</v>
      </c>
      <c r="H83" s="32" t="s">
        <v>267</v>
      </c>
      <c r="I83" s="32" t="s">
        <v>267</v>
      </c>
      <c r="J83" s="32" t="s">
        <v>267</v>
      </c>
      <c r="K83" s="32" t="s">
        <v>267</v>
      </c>
      <c r="L83" s="32" t="s">
        <v>267</v>
      </c>
      <c r="M83" s="110"/>
      <c r="N83" s="18" t="s">
        <v>311</v>
      </c>
      <c r="O83" s="11"/>
    </row>
    <row r="84" spans="1:15" s="3" customFormat="1" ht="21" customHeight="1" hidden="1">
      <c r="A84" s="56" t="s">
        <v>128</v>
      </c>
      <c r="B84" s="39" t="s">
        <v>6</v>
      </c>
      <c r="C84" s="39"/>
      <c r="D84" s="32" t="e">
        <f>#REF!/10000</f>
        <v>#REF!</v>
      </c>
      <c r="E84" s="32" t="e">
        <f t="shared" si="9"/>
        <v>#REF!</v>
      </c>
      <c r="F84" s="32" t="e">
        <f t="shared" si="1"/>
        <v>#REF!</v>
      </c>
      <c r="G84" s="32" t="s">
        <v>267</v>
      </c>
      <c r="H84" s="32" t="s">
        <v>267</v>
      </c>
      <c r="I84" s="32" t="s">
        <v>267</v>
      </c>
      <c r="J84" s="32" t="s">
        <v>267</v>
      </c>
      <c r="K84" s="32" t="s">
        <v>267</v>
      </c>
      <c r="L84" s="32" t="s">
        <v>267</v>
      </c>
      <c r="M84" s="110"/>
      <c r="N84" s="18" t="s">
        <v>311</v>
      </c>
      <c r="O84" s="11"/>
    </row>
    <row r="85" spans="1:15" s="3" customFormat="1" ht="18.75" customHeight="1">
      <c r="A85" s="37" t="s">
        <v>253</v>
      </c>
      <c r="B85" s="43" t="s">
        <v>6</v>
      </c>
      <c r="C85" s="43">
        <v>1.74</v>
      </c>
      <c r="D85" s="104">
        <v>1.91</v>
      </c>
      <c r="E85" s="32">
        <f t="shared" si="9"/>
        <v>2.292</v>
      </c>
      <c r="F85" s="32">
        <f t="shared" si="1"/>
        <v>1.216948072634597</v>
      </c>
      <c r="G85" s="32" t="s">
        <v>267</v>
      </c>
      <c r="H85" s="32" t="s">
        <v>267</v>
      </c>
      <c r="I85" s="32" t="s">
        <v>267</v>
      </c>
      <c r="J85" s="32" t="s">
        <v>267</v>
      </c>
      <c r="K85" s="32" t="s">
        <v>267</v>
      </c>
      <c r="L85" s="32" t="s">
        <v>267</v>
      </c>
      <c r="M85" s="110">
        <f aca="true" t="shared" si="10" ref="M85:M93">(D85/C85)*100-100</f>
        <v>9.770114942528735</v>
      </c>
      <c r="N85" s="18" t="s">
        <v>405</v>
      </c>
      <c r="O85" s="11"/>
    </row>
    <row r="86" spans="1:15" s="3" customFormat="1" ht="18.75" customHeight="1">
      <c r="A86" s="37" t="s">
        <v>254</v>
      </c>
      <c r="B86" s="43" t="s">
        <v>6</v>
      </c>
      <c r="C86" s="43">
        <v>2.98</v>
      </c>
      <c r="D86" s="104">
        <v>3.23</v>
      </c>
      <c r="E86" s="32">
        <f t="shared" si="9"/>
        <v>3.876</v>
      </c>
      <c r="F86" s="32">
        <f t="shared" si="1"/>
        <v>2.0579802484867793</v>
      </c>
      <c r="G86" s="32" t="s">
        <v>267</v>
      </c>
      <c r="H86" s="32" t="s">
        <v>267</v>
      </c>
      <c r="I86" s="32" t="s">
        <v>267</v>
      </c>
      <c r="J86" s="32" t="s">
        <v>267</v>
      </c>
      <c r="K86" s="32" t="s">
        <v>267</v>
      </c>
      <c r="L86" s="32" t="s">
        <v>267</v>
      </c>
      <c r="M86" s="110">
        <f t="shared" si="10"/>
        <v>8.389261744966433</v>
      </c>
      <c r="N86" s="18" t="s">
        <v>405</v>
      </c>
      <c r="O86" s="11"/>
    </row>
    <row r="87" spans="1:15" s="3" customFormat="1" ht="18.75" customHeight="1">
      <c r="A87" s="37" t="s">
        <v>255</v>
      </c>
      <c r="B87" s="43" t="s">
        <v>6</v>
      </c>
      <c r="C87" s="43">
        <v>0.91</v>
      </c>
      <c r="D87" s="104">
        <v>1</v>
      </c>
      <c r="E87" s="32">
        <f t="shared" si="9"/>
        <v>1.2</v>
      </c>
      <c r="F87" s="32">
        <f t="shared" si="1"/>
        <v>0.6371455877668047</v>
      </c>
      <c r="G87" s="32" t="s">
        <v>267</v>
      </c>
      <c r="H87" s="32" t="s">
        <v>267</v>
      </c>
      <c r="I87" s="32" t="s">
        <v>267</v>
      </c>
      <c r="J87" s="32" t="s">
        <v>267</v>
      </c>
      <c r="K87" s="32" t="s">
        <v>267</v>
      </c>
      <c r="L87" s="32" t="s">
        <v>267</v>
      </c>
      <c r="M87" s="110">
        <f t="shared" si="10"/>
        <v>9.890109890109883</v>
      </c>
      <c r="N87" s="18" t="s">
        <v>405</v>
      </c>
      <c r="O87" s="11"/>
    </row>
    <row r="88" spans="1:15" s="3" customFormat="1" ht="18.75" customHeight="1">
      <c r="A88" s="37" t="s">
        <v>256</v>
      </c>
      <c r="B88" s="43" t="s">
        <v>6</v>
      </c>
      <c r="C88" s="43">
        <v>1.25</v>
      </c>
      <c r="D88" s="104">
        <v>1.36</v>
      </c>
      <c r="E88" s="32">
        <f t="shared" si="9"/>
        <v>1.6320000000000001</v>
      </c>
      <c r="F88" s="32">
        <f t="shared" si="1"/>
        <v>0.8665179993628545</v>
      </c>
      <c r="G88" s="32" t="s">
        <v>267</v>
      </c>
      <c r="H88" s="32" t="s">
        <v>267</v>
      </c>
      <c r="I88" s="32" t="s">
        <v>267</v>
      </c>
      <c r="J88" s="32" t="s">
        <v>267</v>
      </c>
      <c r="K88" s="32" t="s">
        <v>267</v>
      </c>
      <c r="L88" s="32" t="s">
        <v>267</v>
      </c>
      <c r="M88" s="110">
        <f t="shared" si="10"/>
        <v>8.800000000000011</v>
      </c>
      <c r="N88" s="18" t="s">
        <v>405</v>
      </c>
      <c r="O88" s="11"/>
    </row>
    <row r="89" spans="1:15" s="3" customFormat="1" ht="18.75" customHeight="1">
      <c r="A89" s="37" t="s">
        <v>269</v>
      </c>
      <c r="B89" s="43" t="s">
        <v>6</v>
      </c>
      <c r="C89" s="43">
        <v>2.25</v>
      </c>
      <c r="D89" s="104">
        <v>2.47</v>
      </c>
      <c r="E89" s="32">
        <f t="shared" si="9"/>
        <v>2.964</v>
      </c>
      <c r="F89" s="32">
        <f aca="true" t="shared" si="11" ref="F89:F161">E89/1.8834</f>
        <v>1.5737496017840076</v>
      </c>
      <c r="G89" s="32" t="s">
        <v>267</v>
      </c>
      <c r="H89" s="32" t="s">
        <v>267</v>
      </c>
      <c r="I89" s="32" t="s">
        <v>267</v>
      </c>
      <c r="J89" s="32" t="s">
        <v>267</v>
      </c>
      <c r="K89" s="32" t="s">
        <v>267</v>
      </c>
      <c r="L89" s="32" t="s">
        <v>267</v>
      </c>
      <c r="M89" s="110">
        <f t="shared" si="10"/>
        <v>9.7777777777778</v>
      </c>
      <c r="N89" s="18" t="s">
        <v>405</v>
      </c>
      <c r="O89" s="11"/>
    </row>
    <row r="90" spans="1:15" s="3" customFormat="1" ht="18.75" customHeight="1">
      <c r="A90" s="37" t="s">
        <v>306</v>
      </c>
      <c r="B90" s="43" t="s">
        <v>6</v>
      </c>
      <c r="C90" s="43">
        <v>13.79</v>
      </c>
      <c r="D90" s="104">
        <v>15.15</v>
      </c>
      <c r="E90" s="32">
        <f t="shared" si="9"/>
        <v>18.18</v>
      </c>
      <c r="F90" s="32">
        <f t="shared" si="11"/>
        <v>9.652755654667091</v>
      </c>
      <c r="G90" s="32" t="s">
        <v>267</v>
      </c>
      <c r="H90" s="32" t="s">
        <v>267</v>
      </c>
      <c r="I90" s="32" t="s">
        <v>267</v>
      </c>
      <c r="J90" s="32" t="s">
        <v>267</v>
      </c>
      <c r="K90" s="32" t="s">
        <v>267</v>
      </c>
      <c r="L90" s="32" t="s">
        <v>267</v>
      </c>
      <c r="M90" s="110">
        <f t="shared" si="10"/>
        <v>9.862218999274845</v>
      </c>
      <c r="N90" s="18" t="s">
        <v>405</v>
      </c>
      <c r="O90" s="11"/>
    </row>
    <row r="91" spans="1:15" s="3" customFormat="1" ht="18.75" customHeight="1">
      <c r="A91" s="37" t="s">
        <v>270</v>
      </c>
      <c r="B91" s="43" t="s">
        <v>6</v>
      </c>
      <c r="C91" s="43">
        <v>32.07</v>
      </c>
      <c r="D91" s="104">
        <v>35.13</v>
      </c>
      <c r="E91" s="32">
        <f t="shared" si="9"/>
        <v>42.156</v>
      </c>
      <c r="F91" s="32">
        <f t="shared" si="11"/>
        <v>22.38292449824785</v>
      </c>
      <c r="G91" s="32" t="s">
        <v>267</v>
      </c>
      <c r="H91" s="32" t="s">
        <v>267</v>
      </c>
      <c r="I91" s="32" t="s">
        <v>267</v>
      </c>
      <c r="J91" s="32" t="s">
        <v>267</v>
      </c>
      <c r="K91" s="32" t="s">
        <v>267</v>
      </c>
      <c r="L91" s="32" t="s">
        <v>267</v>
      </c>
      <c r="M91" s="110">
        <f t="shared" si="10"/>
        <v>9.54162768942939</v>
      </c>
      <c r="N91" s="18" t="s">
        <v>405</v>
      </c>
      <c r="O91" s="11"/>
    </row>
    <row r="92" spans="1:15" s="3" customFormat="1" ht="18.75" customHeight="1">
      <c r="A92" s="37" t="s">
        <v>257</v>
      </c>
      <c r="B92" s="43" t="s">
        <v>6</v>
      </c>
      <c r="C92" s="43">
        <v>7.57</v>
      </c>
      <c r="D92" s="104">
        <v>8.37</v>
      </c>
      <c r="E92" s="32">
        <f t="shared" si="9"/>
        <v>10.043999999999999</v>
      </c>
      <c r="F92" s="32">
        <f t="shared" si="11"/>
        <v>5.332908569608155</v>
      </c>
      <c r="G92" s="32" t="s">
        <v>267</v>
      </c>
      <c r="H92" s="32" t="s">
        <v>267</v>
      </c>
      <c r="I92" s="32" t="s">
        <v>267</v>
      </c>
      <c r="J92" s="32" t="s">
        <v>267</v>
      </c>
      <c r="K92" s="32" t="s">
        <v>267</v>
      </c>
      <c r="L92" s="32" t="s">
        <v>267</v>
      </c>
      <c r="M92" s="110">
        <f t="shared" si="10"/>
        <v>10.568031704095105</v>
      </c>
      <c r="N92" s="18" t="s">
        <v>405</v>
      </c>
      <c r="O92" s="11"/>
    </row>
    <row r="93" spans="1:15" s="3" customFormat="1" ht="18.75" customHeight="1">
      <c r="A93" s="37" t="s">
        <v>258</v>
      </c>
      <c r="B93" s="43" t="s">
        <v>6</v>
      </c>
      <c r="C93" s="43">
        <v>5.08</v>
      </c>
      <c r="D93" s="104">
        <v>5.6</v>
      </c>
      <c r="E93" s="32">
        <f t="shared" si="9"/>
        <v>6.72</v>
      </c>
      <c r="F93" s="32">
        <f t="shared" si="11"/>
        <v>3.568015291494106</v>
      </c>
      <c r="G93" s="32" t="s">
        <v>267</v>
      </c>
      <c r="H93" s="32" t="s">
        <v>267</v>
      </c>
      <c r="I93" s="32" t="s">
        <v>267</v>
      </c>
      <c r="J93" s="32" t="s">
        <v>267</v>
      </c>
      <c r="K93" s="32" t="s">
        <v>267</v>
      </c>
      <c r="L93" s="32" t="s">
        <v>267</v>
      </c>
      <c r="M93" s="110">
        <f t="shared" si="10"/>
        <v>10.23622047244092</v>
      </c>
      <c r="N93" s="18" t="s">
        <v>405</v>
      </c>
      <c r="O93" s="11"/>
    </row>
    <row r="94" spans="1:15" s="3" customFormat="1" ht="18.75" customHeight="1">
      <c r="A94" s="33" t="s">
        <v>10</v>
      </c>
      <c r="B94" s="43" t="s">
        <v>6</v>
      </c>
      <c r="C94" s="32">
        <v>186.97</v>
      </c>
      <c r="D94" s="32"/>
      <c r="E94" s="32">
        <f t="shared" si="9"/>
        <v>0</v>
      </c>
      <c r="F94" s="32">
        <f t="shared" si="11"/>
        <v>0</v>
      </c>
      <c r="G94" s="32" t="s">
        <v>267</v>
      </c>
      <c r="H94" s="32" t="s">
        <v>267</v>
      </c>
      <c r="I94" s="32" t="s">
        <v>267</v>
      </c>
      <c r="J94" s="32" t="s">
        <v>267</v>
      </c>
      <c r="K94" s="32" t="s">
        <v>267</v>
      </c>
      <c r="L94" s="32" t="s">
        <v>267</v>
      </c>
      <c r="M94" s="110"/>
      <c r="N94" s="18" t="s">
        <v>381</v>
      </c>
      <c r="O94" s="11"/>
    </row>
    <row r="95" spans="1:15" s="3" customFormat="1" ht="18.75" customHeight="1">
      <c r="A95" s="33" t="s">
        <v>11</v>
      </c>
      <c r="B95" s="43" t="s">
        <v>6</v>
      </c>
      <c r="C95" s="32">
        <v>170.7</v>
      </c>
      <c r="D95" s="32"/>
      <c r="E95" s="32">
        <f t="shared" si="9"/>
        <v>0</v>
      </c>
      <c r="F95" s="32">
        <f t="shared" si="11"/>
        <v>0</v>
      </c>
      <c r="G95" s="32" t="s">
        <v>267</v>
      </c>
      <c r="H95" s="32" t="s">
        <v>267</v>
      </c>
      <c r="I95" s="32" t="s">
        <v>267</v>
      </c>
      <c r="J95" s="32" t="s">
        <v>267</v>
      </c>
      <c r="K95" s="32" t="s">
        <v>267</v>
      </c>
      <c r="L95" s="32" t="s">
        <v>267</v>
      </c>
      <c r="M95" s="110"/>
      <c r="N95" s="18" t="s">
        <v>381</v>
      </c>
      <c r="O95" s="11"/>
    </row>
    <row r="96" spans="1:15" s="3" customFormat="1" ht="21" customHeight="1">
      <c r="A96" s="33" t="s">
        <v>12</v>
      </c>
      <c r="B96" s="43" t="s">
        <v>6</v>
      </c>
      <c r="C96" s="32">
        <v>150.68</v>
      </c>
      <c r="D96" s="32"/>
      <c r="E96" s="32">
        <f t="shared" si="9"/>
        <v>0</v>
      </c>
      <c r="F96" s="32">
        <f t="shared" si="11"/>
        <v>0</v>
      </c>
      <c r="G96" s="32" t="s">
        <v>267</v>
      </c>
      <c r="H96" s="32" t="s">
        <v>267</v>
      </c>
      <c r="I96" s="32" t="s">
        <v>267</v>
      </c>
      <c r="J96" s="32" t="s">
        <v>267</v>
      </c>
      <c r="K96" s="32" t="s">
        <v>267</v>
      </c>
      <c r="L96" s="32" t="s">
        <v>267</v>
      </c>
      <c r="M96" s="110"/>
      <c r="N96" s="18" t="s">
        <v>381</v>
      </c>
      <c r="O96" s="11"/>
    </row>
    <row r="97" spans="1:15" s="3" customFormat="1" ht="21" customHeight="1">
      <c r="A97" s="33" t="s">
        <v>33</v>
      </c>
      <c r="B97" s="43" t="s">
        <v>6</v>
      </c>
      <c r="C97" s="32">
        <v>133.85</v>
      </c>
      <c r="D97" s="32"/>
      <c r="E97" s="32">
        <f t="shared" si="9"/>
        <v>0</v>
      </c>
      <c r="F97" s="32">
        <f t="shared" si="11"/>
        <v>0</v>
      </c>
      <c r="G97" s="32" t="s">
        <v>267</v>
      </c>
      <c r="H97" s="32" t="s">
        <v>267</v>
      </c>
      <c r="I97" s="32" t="s">
        <v>267</v>
      </c>
      <c r="J97" s="32" t="s">
        <v>267</v>
      </c>
      <c r="K97" s="32" t="s">
        <v>267</v>
      </c>
      <c r="L97" s="32" t="s">
        <v>267</v>
      </c>
      <c r="M97" s="110"/>
      <c r="N97" s="18" t="s">
        <v>381</v>
      </c>
      <c r="O97" s="11"/>
    </row>
    <row r="98" spans="1:15" s="6" customFormat="1" ht="21" customHeight="1" hidden="1">
      <c r="A98" s="48" t="s">
        <v>69</v>
      </c>
      <c r="B98" s="43" t="s">
        <v>6</v>
      </c>
      <c r="C98" s="32" t="e">
        <f>#REF!/10000</f>
        <v>#REF!</v>
      </c>
      <c r="D98" s="32"/>
      <c r="E98" s="32">
        <f t="shared" si="9"/>
        <v>0</v>
      </c>
      <c r="F98" s="32">
        <f t="shared" si="11"/>
        <v>0</v>
      </c>
      <c r="G98" s="32" t="s">
        <v>267</v>
      </c>
      <c r="H98" s="32" t="s">
        <v>267</v>
      </c>
      <c r="I98" s="32" t="s">
        <v>267</v>
      </c>
      <c r="J98" s="32" t="s">
        <v>267</v>
      </c>
      <c r="K98" s="32" t="s">
        <v>267</v>
      </c>
      <c r="L98" s="32" t="s">
        <v>267</v>
      </c>
      <c r="M98" s="110"/>
      <c r="N98" s="18" t="s">
        <v>272</v>
      </c>
      <c r="O98" s="11"/>
    </row>
    <row r="99" spans="1:15" s="6" customFormat="1" ht="21" customHeight="1">
      <c r="A99" s="34" t="s">
        <v>367</v>
      </c>
      <c r="B99" s="43" t="s">
        <v>6</v>
      </c>
      <c r="C99" s="32">
        <v>317.59</v>
      </c>
      <c r="D99" s="32"/>
      <c r="E99" s="32">
        <f t="shared" si="9"/>
        <v>0</v>
      </c>
      <c r="F99" s="32"/>
      <c r="G99" s="32" t="s">
        <v>267</v>
      </c>
      <c r="H99" s="32" t="s">
        <v>267</v>
      </c>
      <c r="I99" s="32" t="s">
        <v>267</v>
      </c>
      <c r="J99" s="32" t="s">
        <v>267</v>
      </c>
      <c r="K99" s="32" t="s">
        <v>267</v>
      </c>
      <c r="L99" s="32" t="s">
        <v>267</v>
      </c>
      <c r="M99" s="110"/>
      <c r="N99" s="18" t="s">
        <v>382</v>
      </c>
      <c r="O99" s="11"/>
    </row>
    <row r="100" spans="1:15" s="6" customFormat="1" ht="21" customHeight="1">
      <c r="A100" s="34" t="s">
        <v>68</v>
      </c>
      <c r="B100" s="39" t="s">
        <v>6</v>
      </c>
      <c r="C100" s="32">
        <v>31.23</v>
      </c>
      <c r="D100" s="32"/>
      <c r="E100" s="32">
        <f>D100</f>
        <v>0</v>
      </c>
      <c r="F100" s="32">
        <f t="shared" si="11"/>
        <v>0</v>
      </c>
      <c r="G100" s="32" t="s">
        <v>267</v>
      </c>
      <c r="H100" s="32" t="s">
        <v>267</v>
      </c>
      <c r="I100" s="32" t="s">
        <v>267</v>
      </c>
      <c r="J100" s="32" t="s">
        <v>267</v>
      </c>
      <c r="K100" s="32" t="s">
        <v>267</v>
      </c>
      <c r="L100" s="32" t="s">
        <v>267</v>
      </c>
      <c r="M100" s="110"/>
      <c r="N100" s="18" t="s">
        <v>381</v>
      </c>
      <c r="O100" s="11"/>
    </row>
    <row r="101" spans="1:15" s="6" customFormat="1" ht="21" customHeight="1" hidden="1">
      <c r="A101" s="53" t="s">
        <v>166</v>
      </c>
      <c r="B101" s="39" t="s">
        <v>6</v>
      </c>
      <c r="C101" s="39"/>
      <c r="D101" s="32" t="e">
        <f>#REF!/10000</f>
        <v>#REF!</v>
      </c>
      <c r="E101" s="32" t="e">
        <f t="shared" si="9"/>
        <v>#REF!</v>
      </c>
      <c r="F101" s="32" t="e">
        <f t="shared" si="11"/>
        <v>#REF!</v>
      </c>
      <c r="G101" s="32" t="s">
        <v>267</v>
      </c>
      <c r="H101" s="32" t="s">
        <v>267</v>
      </c>
      <c r="I101" s="32" t="s">
        <v>267</v>
      </c>
      <c r="J101" s="32" t="s">
        <v>267</v>
      </c>
      <c r="K101" s="32" t="s">
        <v>267</v>
      </c>
      <c r="L101" s="32" t="s">
        <v>267</v>
      </c>
      <c r="M101" s="110"/>
      <c r="N101" s="18" t="s">
        <v>276</v>
      </c>
      <c r="O101" s="11"/>
    </row>
    <row r="102" spans="1:15" s="6" customFormat="1" ht="21" customHeight="1" hidden="1">
      <c r="A102" s="53" t="s">
        <v>167</v>
      </c>
      <c r="B102" s="39" t="s">
        <v>6</v>
      </c>
      <c r="C102" s="39"/>
      <c r="D102" s="32" t="e">
        <f>#REF!/10000</f>
        <v>#REF!</v>
      </c>
      <c r="E102" s="32" t="e">
        <f t="shared" si="9"/>
        <v>#REF!</v>
      </c>
      <c r="F102" s="32" t="e">
        <f t="shared" si="11"/>
        <v>#REF!</v>
      </c>
      <c r="G102" s="32" t="s">
        <v>267</v>
      </c>
      <c r="H102" s="32" t="s">
        <v>267</v>
      </c>
      <c r="I102" s="32" t="s">
        <v>267</v>
      </c>
      <c r="J102" s="32" t="s">
        <v>267</v>
      </c>
      <c r="K102" s="32" t="s">
        <v>267</v>
      </c>
      <c r="L102" s="32" t="s">
        <v>267</v>
      </c>
      <c r="M102" s="110"/>
      <c r="N102" s="18" t="s">
        <v>276</v>
      </c>
      <c r="O102" s="11"/>
    </row>
    <row r="103" spans="1:15" s="81" customFormat="1" ht="21" customHeight="1" hidden="1">
      <c r="A103" s="53" t="s">
        <v>172</v>
      </c>
      <c r="B103" s="79" t="s">
        <v>6</v>
      </c>
      <c r="C103" s="79"/>
      <c r="D103" s="32">
        <v>138.66</v>
      </c>
      <c r="E103" s="32">
        <f t="shared" si="9"/>
        <v>166.392</v>
      </c>
      <c r="F103" s="32">
        <f t="shared" si="11"/>
        <v>88.34660719974514</v>
      </c>
      <c r="G103" s="80" t="s">
        <v>267</v>
      </c>
      <c r="H103" s="80" t="s">
        <v>267</v>
      </c>
      <c r="I103" s="80" t="s">
        <v>267</v>
      </c>
      <c r="J103" s="80" t="s">
        <v>267</v>
      </c>
      <c r="K103" s="32" t="s">
        <v>267</v>
      </c>
      <c r="L103" s="32" t="s">
        <v>267</v>
      </c>
      <c r="M103" s="110"/>
      <c r="N103" s="89" t="s">
        <v>311</v>
      </c>
      <c r="O103" s="90"/>
    </row>
    <row r="104" spans="1:15" s="81" customFormat="1" ht="21" customHeight="1" hidden="1">
      <c r="A104" s="53" t="s">
        <v>173</v>
      </c>
      <c r="B104" s="79" t="s">
        <v>6</v>
      </c>
      <c r="C104" s="79"/>
      <c r="D104" s="32">
        <v>295.42</v>
      </c>
      <c r="E104" s="32">
        <f t="shared" si="9"/>
        <v>354.504</v>
      </c>
      <c r="F104" s="32">
        <f t="shared" si="11"/>
        <v>188.22554953806946</v>
      </c>
      <c r="G104" s="80" t="s">
        <v>267</v>
      </c>
      <c r="H104" s="80" t="s">
        <v>267</v>
      </c>
      <c r="I104" s="80" t="s">
        <v>267</v>
      </c>
      <c r="J104" s="80" t="s">
        <v>267</v>
      </c>
      <c r="K104" s="32" t="s">
        <v>267</v>
      </c>
      <c r="L104" s="32" t="s">
        <v>267</v>
      </c>
      <c r="M104" s="110"/>
      <c r="N104" s="89" t="s">
        <v>311</v>
      </c>
      <c r="O104" s="90"/>
    </row>
    <row r="105" spans="1:15" s="6" customFormat="1" ht="18.75" customHeight="1">
      <c r="A105" s="37" t="s">
        <v>384</v>
      </c>
      <c r="B105" s="43" t="s">
        <v>6</v>
      </c>
      <c r="C105" s="43">
        <v>414.76</v>
      </c>
      <c r="D105" s="104">
        <v>464.51</v>
      </c>
      <c r="E105" s="32">
        <f>D105*1.2</f>
        <v>557.4119999999999</v>
      </c>
      <c r="F105" s="32">
        <f>E105/1.8834</f>
        <v>295.9604969735584</v>
      </c>
      <c r="G105" s="32" t="s">
        <v>267</v>
      </c>
      <c r="H105" s="32" t="s">
        <v>267</v>
      </c>
      <c r="I105" s="32" t="s">
        <v>267</v>
      </c>
      <c r="J105" s="32" t="s">
        <v>267</v>
      </c>
      <c r="K105" s="32" t="s">
        <v>267</v>
      </c>
      <c r="L105" s="32" t="s">
        <v>267</v>
      </c>
      <c r="M105" s="110">
        <f aca="true" t="shared" si="12" ref="M105:M115">(D105/C105)*100-100</f>
        <v>11.99488861028064</v>
      </c>
      <c r="N105" s="18" t="s">
        <v>405</v>
      </c>
      <c r="O105" s="11"/>
    </row>
    <row r="106" spans="1:15" s="6" customFormat="1" ht="18.75" customHeight="1">
      <c r="A106" s="37" t="s">
        <v>220</v>
      </c>
      <c r="B106" s="43" t="s">
        <v>6</v>
      </c>
      <c r="C106" s="43">
        <v>167.71</v>
      </c>
      <c r="D106" s="104">
        <v>183.99</v>
      </c>
      <c r="E106" s="32">
        <f t="shared" si="9"/>
        <v>220.788</v>
      </c>
      <c r="F106" s="32">
        <f t="shared" si="11"/>
        <v>117.22841669321441</v>
      </c>
      <c r="G106" s="32" t="s">
        <v>267</v>
      </c>
      <c r="H106" s="32" t="s">
        <v>267</v>
      </c>
      <c r="I106" s="32" t="s">
        <v>267</v>
      </c>
      <c r="J106" s="32" t="s">
        <v>267</v>
      </c>
      <c r="K106" s="32" t="s">
        <v>267</v>
      </c>
      <c r="L106" s="32" t="s">
        <v>267</v>
      </c>
      <c r="M106" s="110">
        <f t="shared" si="12"/>
        <v>9.707232723153055</v>
      </c>
      <c r="N106" s="18" t="s">
        <v>405</v>
      </c>
      <c r="O106" s="11"/>
    </row>
    <row r="107" spans="1:15" s="6" customFormat="1" ht="18.75" customHeight="1">
      <c r="A107" s="37" t="s">
        <v>221</v>
      </c>
      <c r="B107" s="43" t="s">
        <v>6</v>
      </c>
      <c r="C107" s="43">
        <v>332.35</v>
      </c>
      <c r="D107" s="104">
        <v>364.96</v>
      </c>
      <c r="E107" s="32">
        <f>D107*1.2</f>
        <v>437.95199999999994</v>
      </c>
      <c r="F107" s="32">
        <f t="shared" si="11"/>
        <v>232.53265371137303</v>
      </c>
      <c r="G107" s="32" t="s">
        <v>267</v>
      </c>
      <c r="H107" s="32" t="s">
        <v>267</v>
      </c>
      <c r="I107" s="32" t="s">
        <v>267</v>
      </c>
      <c r="J107" s="32" t="s">
        <v>267</v>
      </c>
      <c r="K107" s="32" t="s">
        <v>267</v>
      </c>
      <c r="L107" s="32" t="s">
        <v>267</v>
      </c>
      <c r="M107" s="110">
        <f t="shared" si="12"/>
        <v>9.811945238453433</v>
      </c>
      <c r="N107" s="18" t="s">
        <v>405</v>
      </c>
      <c r="O107" s="11"/>
    </row>
    <row r="108" spans="1:15" s="6" customFormat="1" ht="18.75" customHeight="1">
      <c r="A108" s="37" t="s">
        <v>265</v>
      </c>
      <c r="B108" s="43" t="s">
        <v>6</v>
      </c>
      <c r="C108" s="43">
        <v>451.29</v>
      </c>
      <c r="D108" s="104">
        <v>486.56</v>
      </c>
      <c r="E108" s="32">
        <f t="shared" si="9"/>
        <v>583.872</v>
      </c>
      <c r="F108" s="32">
        <f t="shared" si="11"/>
        <v>310.00955718381647</v>
      </c>
      <c r="G108" s="32" t="s">
        <v>267</v>
      </c>
      <c r="H108" s="32" t="s">
        <v>267</v>
      </c>
      <c r="I108" s="32" t="s">
        <v>267</v>
      </c>
      <c r="J108" s="32" t="s">
        <v>267</v>
      </c>
      <c r="K108" s="32" t="s">
        <v>267</v>
      </c>
      <c r="L108" s="32" t="s">
        <v>267</v>
      </c>
      <c r="M108" s="110">
        <f t="shared" si="12"/>
        <v>7.815373706485843</v>
      </c>
      <c r="N108" s="18" t="s">
        <v>405</v>
      </c>
      <c r="O108" s="11"/>
    </row>
    <row r="109" spans="1:15" s="6" customFormat="1" ht="18.75" customHeight="1">
      <c r="A109" s="37" t="s">
        <v>332</v>
      </c>
      <c r="B109" s="43" t="s">
        <v>6</v>
      </c>
      <c r="C109" s="43">
        <v>231.91</v>
      </c>
      <c r="D109" s="104">
        <v>250.36</v>
      </c>
      <c r="E109" s="32">
        <f>D109*1.2</f>
        <v>300.432</v>
      </c>
      <c r="F109" s="32">
        <f t="shared" si="11"/>
        <v>159.51576935329723</v>
      </c>
      <c r="G109" s="32" t="s">
        <v>267</v>
      </c>
      <c r="H109" s="32" t="s">
        <v>267</v>
      </c>
      <c r="I109" s="32" t="s">
        <v>267</v>
      </c>
      <c r="J109" s="32" t="s">
        <v>267</v>
      </c>
      <c r="K109" s="32" t="s">
        <v>267</v>
      </c>
      <c r="L109" s="32" t="s">
        <v>267</v>
      </c>
      <c r="M109" s="110">
        <f t="shared" si="12"/>
        <v>7.955672459143642</v>
      </c>
      <c r="N109" s="18" t="s">
        <v>405</v>
      </c>
      <c r="O109" s="11"/>
    </row>
    <row r="110" spans="1:15" s="6" customFormat="1" ht="18.75" customHeight="1">
      <c r="A110" s="37" t="s">
        <v>174</v>
      </c>
      <c r="B110" s="43" t="s">
        <v>6</v>
      </c>
      <c r="C110" s="43">
        <v>173.88</v>
      </c>
      <c r="D110" s="104">
        <v>186.84</v>
      </c>
      <c r="E110" s="32">
        <f t="shared" si="9"/>
        <v>224.208</v>
      </c>
      <c r="F110" s="32">
        <f t="shared" si="11"/>
        <v>119.0442816183498</v>
      </c>
      <c r="G110" s="32" t="s">
        <v>267</v>
      </c>
      <c r="H110" s="32" t="s">
        <v>267</v>
      </c>
      <c r="I110" s="32" t="s">
        <v>267</v>
      </c>
      <c r="J110" s="32" t="s">
        <v>267</v>
      </c>
      <c r="K110" s="32" t="s">
        <v>267</v>
      </c>
      <c r="L110" s="32" t="s">
        <v>267</v>
      </c>
      <c r="M110" s="110">
        <f t="shared" si="12"/>
        <v>7.453416149068332</v>
      </c>
      <c r="N110" s="18" t="s">
        <v>405</v>
      </c>
      <c r="O110" s="11"/>
    </row>
    <row r="111" spans="1:15" s="3" customFormat="1" ht="18.75" customHeight="1">
      <c r="A111" s="37" t="s">
        <v>175</v>
      </c>
      <c r="B111" s="43" t="s">
        <v>6</v>
      </c>
      <c r="C111" s="43">
        <v>367.43</v>
      </c>
      <c r="D111" s="104">
        <v>399.45</v>
      </c>
      <c r="E111" s="32">
        <f t="shared" si="9"/>
        <v>479.34</v>
      </c>
      <c r="F111" s="32">
        <f t="shared" si="11"/>
        <v>254.50780503345013</v>
      </c>
      <c r="G111" s="32" t="s">
        <v>267</v>
      </c>
      <c r="H111" s="32" t="s">
        <v>267</v>
      </c>
      <c r="I111" s="32" t="s">
        <v>267</v>
      </c>
      <c r="J111" s="32" t="s">
        <v>267</v>
      </c>
      <c r="K111" s="32" t="s">
        <v>267</v>
      </c>
      <c r="L111" s="32" t="s">
        <v>267</v>
      </c>
      <c r="M111" s="110">
        <f t="shared" si="12"/>
        <v>8.714585091037748</v>
      </c>
      <c r="N111" s="18" t="s">
        <v>405</v>
      </c>
      <c r="O111" s="11"/>
    </row>
    <row r="112" spans="1:15" s="3" customFormat="1" ht="18.75" customHeight="1">
      <c r="A112" s="37" t="s">
        <v>230</v>
      </c>
      <c r="B112" s="43" t="s">
        <v>6</v>
      </c>
      <c r="C112" s="43">
        <v>337.71</v>
      </c>
      <c r="D112" s="104">
        <v>370.76</v>
      </c>
      <c r="E112" s="32">
        <f>D112*1.2</f>
        <v>444.912</v>
      </c>
      <c r="F112" s="32">
        <f t="shared" si="11"/>
        <v>236.2280981204205</v>
      </c>
      <c r="G112" s="32" t="s">
        <v>267</v>
      </c>
      <c r="H112" s="32" t="s">
        <v>267</v>
      </c>
      <c r="I112" s="32" t="s">
        <v>267</v>
      </c>
      <c r="J112" s="32" t="s">
        <v>267</v>
      </c>
      <c r="K112" s="32" t="s">
        <v>267</v>
      </c>
      <c r="L112" s="32" t="s">
        <v>267</v>
      </c>
      <c r="M112" s="110">
        <f t="shared" si="12"/>
        <v>9.786503212815731</v>
      </c>
      <c r="N112" s="18" t="s">
        <v>405</v>
      </c>
      <c r="O112" s="11"/>
    </row>
    <row r="113" spans="1:15" s="3" customFormat="1" ht="18.75" customHeight="1">
      <c r="A113" s="37" t="s">
        <v>233</v>
      </c>
      <c r="B113" s="43" t="s">
        <v>6</v>
      </c>
      <c r="C113" s="43">
        <v>187.49</v>
      </c>
      <c r="D113" s="104">
        <v>206.81</v>
      </c>
      <c r="E113" s="32">
        <f>D113*1.2</f>
        <v>248.172</v>
      </c>
      <c r="F113" s="32">
        <f t="shared" si="11"/>
        <v>131.7680790060529</v>
      </c>
      <c r="G113" s="32" t="s">
        <v>267</v>
      </c>
      <c r="H113" s="32" t="s">
        <v>267</v>
      </c>
      <c r="I113" s="32" t="s">
        <v>267</v>
      </c>
      <c r="J113" s="32" t="s">
        <v>267</v>
      </c>
      <c r="K113" s="32" t="s">
        <v>267</v>
      </c>
      <c r="L113" s="32" t="s">
        <v>267</v>
      </c>
      <c r="M113" s="110">
        <f t="shared" si="12"/>
        <v>10.304549575977376</v>
      </c>
      <c r="N113" s="18" t="s">
        <v>405</v>
      </c>
      <c r="O113" s="11"/>
    </row>
    <row r="114" spans="1:15" s="3" customFormat="1" ht="18.75" customHeight="1">
      <c r="A114" s="37" t="s">
        <v>252</v>
      </c>
      <c r="B114" s="43" t="s">
        <v>6</v>
      </c>
      <c r="C114" s="43">
        <v>263.43</v>
      </c>
      <c r="D114" s="104">
        <v>286.58</v>
      </c>
      <c r="E114" s="32">
        <f t="shared" si="9"/>
        <v>343.89599999999996</v>
      </c>
      <c r="F114" s="32">
        <f t="shared" si="11"/>
        <v>182.59318254221088</v>
      </c>
      <c r="G114" s="32" t="s">
        <v>267</v>
      </c>
      <c r="H114" s="32" t="s">
        <v>267</v>
      </c>
      <c r="I114" s="32" t="s">
        <v>267</v>
      </c>
      <c r="J114" s="32" t="s">
        <v>267</v>
      </c>
      <c r="K114" s="32" t="s">
        <v>267</v>
      </c>
      <c r="L114" s="32" t="s">
        <v>267</v>
      </c>
      <c r="M114" s="110">
        <f t="shared" si="12"/>
        <v>8.787913297650235</v>
      </c>
      <c r="N114" s="18" t="s">
        <v>405</v>
      </c>
      <c r="O114" s="11"/>
    </row>
    <row r="115" spans="1:15" s="3" customFormat="1" ht="18.75" customHeight="1">
      <c r="A115" s="37" t="s">
        <v>71</v>
      </c>
      <c r="B115" s="43" t="s">
        <v>6</v>
      </c>
      <c r="C115" s="43">
        <v>184.67</v>
      </c>
      <c r="D115" s="104">
        <v>200.95</v>
      </c>
      <c r="E115" s="32">
        <f t="shared" si="9"/>
        <v>241.14</v>
      </c>
      <c r="F115" s="32">
        <f t="shared" si="11"/>
        <v>128.0344058617394</v>
      </c>
      <c r="G115" s="32" t="s">
        <v>267</v>
      </c>
      <c r="H115" s="32" t="s">
        <v>267</v>
      </c>
      <c r="I115" s="32" t="s">
        <v>267</v>
      </c>
      <c r="J115" s="32" t="s">
        <v>267</v>
      </c>
      <c r="K115" s="32" t="s">
        <v>267</v>
      </c>
      <c r="L115" s="32" t="s">
        <v>267</v>
      </c>
      <c r="M115" s="110">
        <f t="shared" si="12"/>
        <v>8.815725347917905</v>
      </c>
      <c r="N115" s="18" t="s">
        <v>405</v>
      </c>
      <c r="O115" s="11"/>
    </row>
    <row r="116" spans="1:15" s="3" customFormat="1" ht="21" customHeight="1" hidden="1">
      <c r="A116" s="53" t="s">
        <v>72</v>
      </c>
      <c r="B116" s="39" t="s">
        <v>6</v>
      </c>
      <c r="C116" s="39"/>
      <c r="D116" s="32" t="e">
        <f>#REF!/10000</f>
        <v>#REF!</v>
      </c>
      <c r="E116" s="32" t="e">
        <f t="shared" si="9"/>
        <v>#REF!</v>
      </c>
      <c r="F116" s="32" t="e">
        <f t="shared" si="11"/>
        <v>#REF!</v>
      </c>
      <c r="G116" s="32" t="s">
        <v>267</v>
      </c>
      <c r="H116" s="32" t="s">
        <v>267</v>
      </c>
      <c r="I116" s="32" t="s">
        <v>267</v>
      </c>
      <c r="J116" s="32" t="s">
        <v>267</v>
      </c>
      <c r="K116" s="32" t="s">
        <v>267</v>
      </c>
      <c r="L116" s="32" t="s">
        <v>267</v>
      </c>
      <c r="M116" s="110"/>
      <c r="N116" s="18" t="s">
        <v>311</v>
      </c>
      <c r="O116" s="11"/>
    </row>
    <row r="117" spans="1:15" s="3" customFormat="1" ht="21" customHeight="1">
      <c r="A117" s="35" t="s">
        <v>391</v>
      </c>
      <c r="B117" s="43" t="s">
        <v>6</v>
      </c>
      <c r="C117" s="32">
        <v>6.14</v>
      </c>
      <c r="D117" s="104">
        <v>6.65</v>
      </c>
      <c r="E117" s="32">
        <f>D117*1.2</f>
        <v>7.98</v>
      </c>
      <c r="F117" s="32">
        <f>E117/1.8834</f>
        <v>4.237018158649252</v>
      </c>
      <c r="G117" s="32" t="s">
        <v>267</v>
      </c>
      <c r="H117" s="32" t="s">
        <v>267</v>
      </c>
      <c r="I117" s="32" t="s">
        <v>267</v>
      </c>
      <c r="J117" s="32" t="s">
        <v>267</v>
      </c>
      <c r="K117" s="32" t="s">
        <v>267</v>
      </c>
      <c r="L117" s="32" t="s">
        <v>267</v>
      </c>
      <c r="M117" s="110">
        <f aca="true" t="shared" si="13" ref="M117:M122">(D117/C117)*100-100</f>
        <v>8.306188925081443</v>
      </c>
      <c r="N117" s="18" t="s">
        <v>390</v>
      </c>
      <c r="O117" s="11"/>
    </row>
    <row r="118" spans="1:15" s="3" customFormat="1" ht="21" customHeight="1">
      <c r="A118" s="35" t="s">
        <v>392</v>
      </c>
      <c r="B118" s="43" t="s">
        <v>6</v>
      </c>
      <c r="C118" s="32">
        <v>9.74</v>
      </c>
      <c r="D118" s="104">
        <v>10.45</v>
      </c>
      <c r="E118" s="32">
        <f>D118*1.2</f>
        <v>12.54</v>
      </c>
      <c r="F118" s="32">
        <f>E118/1.8834</f>
        <v>6.658171392163109</v>
      </c>
      <c r="G118" s="32" t="s">
        <v>267</v>
      </c>
      <c r="H118" s="32" t="s">
        <v>267</v>
      </c>
      <c r="I118" s="32" t="s">
        <v>267</v>
      </c>
      <c r="J118" s="32" t="s">
        <v>267</v>
      </c>
      <c r="K118" s="32" t="s">
        <v>267</v>
      </c>
      <c r="L118" s="32" t="s">
        <v>267</v>
      </c>
      <c r="M118" s="110">
        <f t="shared" si="13"/>
        <v>7.2895277207392155</v>
      </c>
      <c r="N118" s="18" t="s">
        <v>390</v>
      </c>
      <c r="O118" s="11"/>
    </row>
    <row r="119" spans="1:15" s="3" customFormat="1" ht="21" customHeight="1">
      <c r="A119" s="35" t="s">
        <v>394</v>
      </c>
      <c r="B119" s="43" t="s">
        <v>6</v>
      </c>
      <c r="C119" s="32">
        <v>2.19</v>
      </c>
      <c r="D119" s="104">
        <v>2.35</v>
      </c>
      <c r="E119" s="32">
        <f>D119*1.2</f>
        <v>2.82</v>
      </c>
      <c r="F119" s="32">
        <f>E119/1.8834</f>
        <v>1.4972921312519911</v>
      </c>
      <c r="G119" s="32" t="s">
        <v>267</v>
      </c>
      <c r="H119" s="32" t="s">
        <v>267</v>
      </c>
      <c r="I119" s="32" t="s">
        <v>267</v>
      </c>
      <c r="J119" s="32" t="s">
        <v>267</v>
      </c>
      <c r="K119" s="32" t="s">
        <v>267</v>
      </c>
      <c r="L119" s="32" t="s">
        <v>267</v>
      </c>
      <c r="M119" s="110">
        <f t="shared" si="13"/>
        <v>7.305936073059357</v>
      </c>
      <c r="N119" s="18" t="s">
        <v>390</v>
      </c>
      <c r="O119" s="11"/>
    </row>
    <row r="120" spans="1:15" s="3" customFormat="1" ht="21" customHeight="1">
      <c r="A120" s="35" t="s">
        <v>393</v>
      </c>
      <c r="B120" s="43" t="s">
        <v>6</v>
      </c>
      <c r="C120" s="32">
        <v>1.76</v>
      </c>
      <c r="D120" s="104">
        <v>1.88</v>
      </c>
      <c r="E120" s="32">
        <f>D120*1.2</f>
        <v>2.256</v>
      </c>
      <c r="F120" s="32">
        <f>E120/1.8834</f>
        <v>1.1978337050015928</v>
      </c>
      <c r="G120" s="32" t="s">
        <v>267</v>
      </c>
      <c r="H120" s="32" t="s">
        <v>267</v>
      </c>
      <c r="I120" s="32" t="s">
        <v>267</v>
      </c>
      <c r="J120" s="32" t="s">
        <v>267</v>
      </c>
      <c r="K120" s="32" t="s">
        <v>267</v>
      </c>
      <c r="L120" s="32" t="s">
        <v>267</v>
      </c>
      <c r="M120" s="110">
        <f t="shared" si="13"/>
        <v>6.818181818181813</v>
      </c>
      <c r="N120" s="18" t="s">
        <v>390</v>
      </c>
      <c r="O120" s="11"/>
    </row>
    <row r="121" spans="1:15" s="3" customFormat="1" ht="21" customHeight="1">
      <c r="A121" s="35" t="s">
        <v>333</v>
      </c>
      <c r="B121" s="43" t="s">
        <v>6</v>
      </c>
      <c r="C121" s="43">
        <v>1.58</v>
      </c>
      <c r="D121" s="104">
        <v>1.74</v>
      </c>
      <c r="E121" s="32">
        <f t="shared" si="9"/>
        <v>2.088</v>
      </c>
      <c r="F121" s="32">
        <f t="shared" si="11"/>
        <v>1.1086333227142402</v>
      </c>
      <c r="G121" s="32" t="s">
        <v>267</v>
      </c>
      <c r="H121" s="32" t="s">
        <v>267</v>
      </c>
      <c r="I121" s="32" t="s">
        <v>267</v>
      </c>
      <c r="J121" s="32" t="s">
        <v>267</v>
      </c>
      <c r="K121" s="32" t="s">
        <v>267</v>
      </c>
      <c r="L121" s="32" t="s">
        <v>267</v>
      </c>
      <c r="M121" s="110">
        <f t="shared" si="13"/>
        <v>10.126582278480996</v>
      </c>
      <c r="N121" s="18" t="s">
        <v>405</v>
      </c>
      <c r="O121" s="11"/>
    </row>
    <row r="122" spans="1:15" s="3" customFormat="1" ht="21" customHeight="1">
      <c r="A122" s="35" t="s">
        <v>251</v>
      </c>
      <c r="B122" s="39" t="s">
        <v>6</v>
      </c>
      <c r="C122" s="111">
        <v>2.9</v>
      </c>
      <c r="D122" s="104">
        <v>3.19</v>
      </c>
      <c r="E122" s="32">
        <f t="shared" si="9"/>
        <v>3.828</v>
      </c>
      <c r="F122" s="32">
        <f t="shared" si="11"/>
        <v>2.032494424976107</v>
      </c>
      <c r="G122" s="32" t="s">
        <v>267</v>
      </c>
      <c r="H122" s="32" t="s">
        <v>267</v>
      </c>
      <c r="I122" s="32" t="s">
        <v>267</v>
      </c>
      <c r="J122" s="32" t="s">
        <v>267</v>
      </c>
      <c r="K122" s="32" t="s">
        <v>267</v>
      </c>
      <c r="L122" s="32" t="s">
        <v>267</v>
      </c>
      <c r="M122" s="110">
        <f t="shared" si="13"/>
        <v>10.000000000000014</v>
      </c>
      <c r="N122" s="18" t="s">
        <v>405</v>
      </c>
      <c r="O122" s="11"/>
    </row>
    <row r="123" spans="1:15" s="3" customFormat="1" ht="21" customHeight="1" hidden="1">
      <c r="A123" s="55" t="s">
        <v>129</v>
      </c>
      <c r="B123" s="39" t="s">
        <v>6</v>
      </c>
      <c r="C123" s="39"/>
      <c r="D123" s="32" t="e">
        <f>#REF!/10000</f>
        <v>#REF!</v>
      </c>
      <c r="E123" s="32" t="e">
        <f t="shared" si="9"/>
        <v>#REF!</v>
      </c>
      <c r="F123" s="32" t="e">
        <f t="shared" si="11"/>
        <v>#REF!</v>
      </c>
      <c r="G123" s="32" t="s">
        <v>267</v>
      </c>
      <c r="H123" s="32" t="s">
        <v>267</v>
      </c>
      <c r="I123" s="32" t="s">
        <v>267</v>
      </c>
      <c r="J123" s="32" t="s">
        <v>267</v>
      </c>
      <c r="K123" s="32" t="s">
        <v>267</v>
      </c>
      <c r="L123" s="32" t="s">
        <v>267</v>
      </c>
      <c r="M123" s="110"/>
      <c r="N123" s="18" t="s">
        <v>274</v>
      </c>
      <c r="O123" s="11"/>
    </row>
    <row r="124" spans="1:15" s="3" customFormat="1" ht="21" customHeight="1" hidden="1">
      <c r="A124" s="55" t="s">
        <v>64</v>
      </c>
      <c r="B124" s="39" t="s">
        <v>6</v>
      </c>
      <c r="C124" s="39"/>
      <c r="D124" s="32" t="e">
        <f>#REF!/10000</f>
        <v>#REF!</v>
      </c>
      <c r="E124" s="32" t="e">
        <f t="shared" si="9"/>
        <v>#REF!</v>
      </c>
      <c r="F124" s="32" t="e">
        <f t="shared" si="11"/>
        <v>#REF!</v>
      </c>
      <c r="G124" s="32" t="s">
        <v>267</v>
      </c>
      <c r="H124" s="32" t="s">
        <v>267</v>
      </c>
      <c r="I124" s="32" t="s">
        <v>267</v>
      </c>
      <c r="J124" s="32" t="s">
        <v>267</v>
      </c>
      <c r="K124" s="32" t="s">
        <v>267</v>
      </c>
      <c r="L124" s="32" t="s">
        <v>267</v>
      </c>
      <c r="M124" s="110"/>
      <c r="N124" s="18" t="s">
        <v>274</v>
      </c>
      <c r="O124" s="11"/>
    </row>
    <row r="125" spans="1:15" s="3" customFormat="1" ht="21" customHeight="1">
      <c r="A125" s="50" t="s">
        <v>243</v>
      </c>
      <c r="B125" s="39" t="s">
        <v>6</v>
      </c>
      <c r="C125" s="32">
        <v>36.5</v>
      </c>
      <c r="D125" s="32"/>
      <c r="E125" s="32">
        <f t="shared" si="9"/>
        <v>0</v>
      </c>
      <c r="F125" s="32">
        <f t="shared" si="11"/>
        <v>0</v>
      </c>
      <c r="G125" s="32" t="s">
        <v>267</v>
      </c>
      <c r="H125" s="32" t="s">
        <v>267</v>
      </c>
      <c r="I125" s="32" t="s">
        <v>267</v>
      </c>
      <c r="J125" s="32" t="s">
        <v>267</v>
      </c>
      <c r="K125" s="32" t="s">
        <v>267</v>
      </c>
      <c r="L125" s="32" t="s">
        <v>267</v>
      </c>
      <c r="M125" s="110"/>
      <c r="N125" s="18" t="s">
        <v>279</v>
      </c>
      <c r="O125" s="13"/>
    </row>
    <row r="126" spans="1:15" s="3" customFormat="1" ht="21" customHeight="1">
      <c r="A126" s="50" t="s">
        <v>244</v>
      </c>
      <c r="B126" s="39" t="s">
        <v>6</v>
      </c>
      <c r="C126" s="32">
        <v>36.5</v>
      </c>
      <c r="D126" s="32"/>
      <c r="E126" s="32">
        <f t="shared" si="9"/>
        <v>0</v>
      </c>
      <c r="F126" s="32">
        <f t="shared" si="11"/>
        <v>0</v>
      </c>
      <c r="G126" s="32" t="s">
        <v>267</v>
      </c>
      <c r="H126" s="32" t="s">
        <v>267</v>
      </c>
      <c r="I126" s="32" t="s">
        <v>267</v>
      </c>
      <c r="J126" s="32" t="s">
        <v>267</v>
      </c>
      <c r="K126" s="32" t="s">
        <v>267</v>
      </c>
      <c r="L126" s="32" t="s">
        <v>267</v>
      </c>
      <c r="M126" s="110"/>
      <c r="N126" s="18" t="s">
        <v>279</v>
      </c>
      <c r="O126" s="13"/>
    </row>
    <row r="127" spans="1:15" s="3" customFormat="1" ht="21" customHeight="1">
      <c r="A127" s="51" t="s">
        <v>49</v>
      </c>
      <c r="B127" s="39" t="s">
        <v>6</v>
      </c>
      <c r="C127" s="32">
        <v>0.55</v>
      </c>
      <c r="D127" s="32"/>
      <c r="E127" s="32">
        <f t="shared" si="9"/>
        <v>0</v>
      </c>
      <c r="F127" s="32">
        <f t="shared" si="11"/>
        <v>0</v>
      </c>
      <c r="G127" s="32" t="s">
        <v>267</v>
      </c>
      <c r="H127" s="32" t="s">
        <v>267</v>
      </c>
      <c r="I127" s="32" t="s">
        <v>267</v>
      </c>
      <c r="J127" s="32" t="s">
        <v>267</v>
      </c>
      <c r="K127" s="32" t="s">
        <v>267</v>
      </c>
      <c r="L127" s="32" t="s">
        <v>267</v>
      </c>
      <c r="M127" s="110"/>
      <c r="N127" s="18"/>
      <c r="O127" s="13"/>
    </row>
    <row r="128" spans="1:15" s="3" customFormat="1" ht="21" customHeight="1">
      <c r="A128" s="51" t="s">
        <v>298</v>
      </c>
      <c r="B128" s="39" t="s">
        <v>6</v>
      </c>
      <c r="C128" s="32">
        <v>0.48</v>
      </c>
      <c r="D128" s="32"/>
      <c r="E128" s="32">
        <f t="shared" si="9"/>
        <v>0</v>
      </c>
      <c r="F128" s="32">
        <f t="shared" si="11"/>
        <v>0</v>
      </c>
      <c r="G128" s="32" t="s">
        <v>267</v>
      </c>
      <c r="H128" s="32" t="s">
        <v>267</v>
      </c>
      <c r="I128" s="32" t="s">
        <v>267</v>
      </c>
      <c r="J128" s="32" t="s">
        <v>267</v>
      </c>
      <c r="K128" s="32" t="s">
        <v>267</v>
      </c>
      <c r="L128" s="32" t="s">
        <v>267</v>
      </c>
      <c r="M128" s="110"/>
      <c r="N128" s="18"/>
      <c r="O128" s="13"/>
    </row>
    <row r="129" spans="1:15" s="3" customFormat="1" ht="21" customHeight="1" hidden="1">
      <c r="A129" s="53" t="s">
        <v>229</v>
      </c>
      <c r="B129" s="39" t="s">
        <v>6</v>
      </c>
      <c r="C129" s="32" t="e">
        <f>#REF!/10000</f>
        <v>#REF!</v>
      </c>
      <c r="D129" s="32"/>
      <c r="E129" s="32">
        <f t="shared" si="9"/>
        <v>0</v>
      </c>
      <c r="F129" s="32">
        <f t="shared" si="11"/>
        <v>0</v>
      </c>
      <c r="G129" s="32" t="s">
        <v>267</v>
      </c>
      <c r="H129" s="32" t="s">
        <v>267</v>
      </c>
      <c r="I129" s="32" t="s">
        <v>267</v>
      </c>
      <c r="J129" s="32" t="s">
        <v>267</v>
      </c>
      <c r="K129" s="32" t="s">
        <v>267</v>
      </c>
      <c r="L129" s="32" t="s">
        <v>267</v>
      </c>
      <c r="M129" s="110"/>
      <c r="N129" s="18" t="s">
        <v>272</v>
      </c>
      <c r="O129" s="13"/>
    </row>
    <row r="130" spans="1:15" s="3" customFormat="1" ht="18" customHeight="1">
      <c r="A130" s="34" t="s">
        <v>380</v>
      </c>
      <c r="B130" s="39" t="s">
        <v>6</v>
      </c>
      <c r="C130" s="32">
        <v>14.55</v>
      </c>
      <c r="D130" s="32"/>
      <c r="E130" s="32">
        <f>D130*1.2</f>
        <v>0</v>
      </c>
      <c r="F130" s="32">
        <f>E130/1.8834</f>
        <v>0</v>
      </c>
      <c r="G130" s="32" t="s">
        <v>267</v>
      </c>
      <c r="H130" s="32" t="s">
        <v>267</v>
      </c>
      <c r="I130" s="32" t="s">
        <v>267</v>
      </c>
      <c r="J130" s="32" t="s">
        <v>267</v>
      </c>
      <c r="K130" s="32" t="s">
        <v>267</v>
      </c>
      <c r="L130" s="32" t="s">
        <v>267</v>
      </c>
      <c r="M130" s="110"/>
      <c r="N130" s="18" t="s">
        <v>381</v>
      </c>
      <c r="O130" s="13"/>
    </row>
    <row r="131" spans="1:15" s="3" customFormat="1" ht="18" customHeight="1">
      <c r="A131" s="34" t="s">
        <v>346</v>
      </c>
      <c r="B131" s="39" t="s">
        <v>6</v>
      </c>
      <c r="C131" s="32">
        <v>151.18</v>
      </c>
      <c r="D131" s="32"/>
      <c r="E131" s="32">
        <f>D131*1.2</f>
        <v>0</v>
      </c>
      <c r="F131" s="32">
        <f>E131/1.8834</f>
        <v>0</v>
      </c>
      <c r="G131" s="32" t="s">
        <v>267</v>
      </c>
      <c r="H131" s="32" t="s">
        <v>267</v>
      </c>
      <c r="I131" s="32" t="s">
        <v>267</v>
      </c>
      <c r="J131" s="32" t="s">
        <v>267</v>
      </c>
      <c r="K131" s="32" t="s">
        <v>267</v>
      </c>
      <c r="L131" s="32" t="s">
        <v>267</v>
      </c>
      <c r="M131" s="110"/>
      <c r="N131" s="18" t="s">
        <v>342</v>
      </c>
      <c r="O131" s="13"/>
    </row>
    <row r="132" spans="1:15" s="3" customFormat="1" ht="18" customHeight="1">
      <c r="A132" s="74" t="s">
        <v>5</v>
      </c>
      <c r="B132" s="39" t="s">
        <v>6</v>
      </c>
      <c r="C132" s="32">
        <v>55.4</v>
      </c>
      <c r="D132" s="32"/>
      <c r="E132" s="32">
        <f t="shared" si="9"/>
        <v>0</v>
      </c>
      <c r="F132" s="32">
        <f t="shared" si="11"/>
        <v>0</v>
      </c>
      <c r="G132" s="32" t="s">
        <v>267</v>
      </c>
      <c r="H132" s="32" t="s">
        <v>267</v>
      </c>
      <c r="I132" s="32" t="s">
        <v>267</v>
      </c>
      <c r="J132" s="32" t="s">
        <v>267</v>
      </c>
      <c r="K132" s="32" t="s">
        <v>267</v>
      </c>
      <c r="L132" s="32" t="s">
        <v>267</v>
      </c>
      <c r="M132" s="110"/>
      <c r="N132" s="18" t="s">
        <v>276</v>
      </c>
      <c r="O132" s="13"/>
    </row>
    <row r="133" spans="1:15" s="3" customFormat="1" ht="18" customHeight="1">
      <c r="A133" s="74" t="s">
        <v>109</v>
      </c>
      <c r="B133" s="39" t="s">
        <v>6</v>
      </c>
      <c r="C133" s="32">
        <v>112.77</v>
      </c>
      <c r="D133" s="32"/>
      <c r="E133" s="32">
        <f t="shared" si="9"/>
        <v>0</v>
      </c>
      <c r="F133" s="32">
        <f t="shared" si="11"/>
        <v>0</v>
      </c>
      <c r="G133" s="32" t="s">
        <v>267</v>
      </c>
      <c r="H133" s="32" t="s">
        <v>267</v>
      </c>
      <c r="I133" s="32" t="s">
        <v>267</v>
      </c>
      <c r="J133" s="32" t="s">
        <v>267</v>
      </c>
      <c r="K133" s="32" t="s">
        <v>267</v>
      </c>
      <c r="L133" s="32" t="s">
        <v>267</v>
      </c>
      <c r="M133" s="110"/>
      <c r="N133" s="18" t="s">
        <v>355</v>
      </c>
      <c r="O133" s="13"/>
    </row>
    <row r="134" spans="1:15" s="3" customFormat="1" ht="18" customHeight="1">
      <c r="A134" s="75" t="s">
        <v>17</v>
      </c>
      <c r="B134" s="39" t="s">
        <v>6</v>
      </c>
      <c r="C134" s="32">
        <v>122.63</v>
      </c>
      <c r="D134" s="32"/>
      <c r="E134" s="32">
        <f t="shared" si="9"/>
        <v>0</v>
      </c>
      <c r="F134" s="32">
        <f t="shared" si="11"/>
        <v>0</v>
      </c>
      <c r="G134" s="32" t="s">
        <v>267</v>
      </c>
      <c r="H134" s="32" t="s">
        <v>267</v>
      </c>
      <c r="I134" s="32" t="s">
        <v>267</v>
      </c>
      <c r="J134" s="32" t="s">
        <v>267</v>
      </c>
      <c r="K134" s="32" t="s">
        <v>267</v>
      </c>
      <c r="L134" s="32" t="s">
        <v>267</v>
      </c>
      <c r="M134" s="110"/>
      <c r="N134" s="18" t="s">
        <v>355</v>
      </c>
      <c r="O134" s="13"/>
    </row>
    <row r="135" spans="1:15" s="3" customFormat="1" ht="18" customHeight="1">
      <c r="A135" s="75" t="s">
        <v>76</v>
      </c>
      <c r="B135" s="39" t="s">
        <v>6</v>
      </c>
      <c r="C135" s="32">
        <v>37.57</v>
      </c>
      <c r="D135" s="32"/>
      <c r="E135" s="32">
        <f t="shared" si="9"/>
        <v>0</v>
      </c>
      <c r="F135" s="32">
        <f t="shared" si="11"/>
        <v>0</v>
      </c>
      <c r="G135" s="32" t="s">
        <v>267</v>
      </c>
      <c r="H135" s="32" t="s">
        <v>267</v>
      </c>
      <c r="I135" s="32" t="s">
        <v>267</v>
      </c>
      <c r="J135" s="32" t="s">
        <v>267</v>
      </c>
      <c r="K135" s="32" t="s">
        <v>267</v>
      </c>
      <c r="L135" s="32" t="s">
        <v>267</v>
      </c>
      <c r="M135" s="110"/>
      <c r="N135" s="18" t="s">
        <v>355</v>
      </c>
      <c r="O135" s="13"/>
    </row>
    <row r="136" spans="1:15" s="3" customFormat="1" ht="18" customHeight="1">
      <c r="A136" s="75" t="s">
        <v>77</v>
      </c>
      <c r="B136" s="39" t="s">
        <v>6</v>
      </c>
      <c r="C136" s="32">
        <v>65.55</v>
      </c>
      <c r="D136" s="32"/>
      <c r="E136" s="32">
        <f t="shared" si="9"/>
        <v>0</v>
      </c>
      <c r="F136" s="32">
        <f t="shared" si="11"/>
        <v>0</v>
      </c>
      <c r="G136" s="32" t="s">
        <v>267</v>
      </c>
      <c r="H136" s="32" t="s">
        <v>267</v>
      </c>
      <c r="I136" s="32" t="s">
        <v>267</v>
      </c>
      <c r="J136" s="32" t="s">
        <v>267</v>
      </c>
      <c r="K136" s="32" t="s">
        <v>267</v>
      </c>
      <c r="L136" s="32" t="s">
        <v>267</v>
      </c>
      <c r="M136" s="110"/>
      <c r="N136" s="18" t="s">
        <v>355</v>
      </c>
      <c r="O136" s="13"/>
    </row>
    <row r="137" spans="1:15" s="3" customFormat="1" ht="18" customHeight="1">
      <c r="A137" s="76" t="s">
        <v>83</v>
      </c>
      <c r="B137" s="39" t="s">
        <v>6</v>
      </c>
      <c r="C137" s="32">
        <v>58.72</v>
      </c>
      <c r="D137" s="32"/>
      <c r="E137" s="32">
        <f t="shared" si="9"/>
        <v>0</v>
      </c>
      <c r="F137" s="32">
        <f t="shared" si="11"/>
        <v>0</v>
      </c>
      <c r="G137" s="32" t="s">
        <v>267</v>
      </c>
      <c r="H137" s="32" t="s">
        <v>267</v>
      </c>
      <c r="I137" s="32" t="s">
        <v>267</v>
      </c>
      <c r="J137" s="32" t="s">
        <v>267</v>
      </c>
      <c r="K137" s="32" t="s">
        <v>267</v>
      </c>
      <c r="L137" s="32" t="s">
        <v>267</v>
      </c>
      <c r="M137" s="110"/>
      <c r="N137" s="18" t="s">
        <v>355</v>
      </c>
      <c r="O137" s="13"/>
    </row>
    <row r="138" spans="1:15" s="3" customFormat="1" ht="18" customHeight="1">
      <c r="A138" s="76" t="s">
        <v>110</v>
      </c>
      <c r="B138" s="39" t="s">
        <v>6</v>
      </c>
      <c r="C138" s="32">
        <v>97.25</v>
      </c>
      <c r="D138" s="32"/>
      <c r="E138" s="32">
        <f t="shared" si="9"/>
        <v>0</v>
      </c>
      <c r="F138" s="32">
        <f t="shared" si="11"/>
        <v>0</v>
      </c>
      <c r="G138" s="32" t="s">
        <v>267</v>
      </c>
      <c r="H138" s="32" t="s">
        <v>267</v>
      </c>
      <c r="I138" s="32" t="s">
        <v>267</v>
      </c>
      <c r="J138" s="32" t="s">
        <v>267</v>
      </c>
      <c r="K138" s="32" t="s">
        <v>267</v>
      </c>
      <c r="L138" s="32" t="s">
        <v>267</v>
      </c>
      <c r="M138" s="110"/>
      <c r="N138" s="18" t="s">
        <v>355</v>
      </c>
      <c r="O138" s="13"/>
    </row>
    <row r="139" spans="1:15" s="3" customFormat="1" ht="18" customHeight="1">
      <c r="A139" s="76" t="s">
        <v>111</v>
      </c>
      <c r="B139" s="39" t="s">
        <v>6</v>
      </c>
      <c r="C139" s="32">
        <v>149.72</v>
      </c>
      <c r="D139" s="32"/>
      <c r="E139" s="32">
        <f t="shared" si="9"/>
        <v>0</v>
      </c>
      <c r="F139" s="32">
        <f t="shared" si="11"/>
        <v>0</v>
      </c>
      <c r="G139" s="32" t="s">
        <v>267</v>
      </c>
      <c r="H139" s="32" t="s">
        <v>267</v>
      </c>
      <c r="I139" s="32" t="s">
        <v>267</v>
      </c>
      <c r="J139" s="32" t="s">
        <v>267</v>
      </c>
      <c r="K139" s="32" t="s">
        <v>267</v>
      </c>
      <c r="L139" s="32" t="s">
        <v>267</v>
      </c>
      <c r="M139" s="110"/>
      <c r="N139" s="18" t="s">
        <v>355</v>
      </c>
      <c r="O139" s="13"/>
    </row>
    <row r="140" spans="1:15" s="3" customFormat="1" ht="18" customHeight="1">
      <c r="A140" s="76" t="s">
        <v>112</v>
      </c>
      <c r="B140" s="39" t="s">
        <v>6</v>
      </c>
      <c r="C140" s="32">
        <v>66</v>
      </c>
      <c r="D140" s="32"/>
      <c r="E140" s="32">
        <f t="shared" si="9"/>
        <v>0</v>
      </c>
      <c r="F140" s="32">
        <f t="shared" si="11"/>
        <v>0</v>
      </c>
      <c r="G140" s="32" t="s">
        <v>267</v>
      </c>
      <c r="H140" s="32" t="s">
        <v>267</v>
      </c>
      <c r="I140" s="32" t="s">
        <v>267</v>
      </c>
      <c r="J140" s="32" t="s">
        <v>267</v>
      </c>
      <c r="K140" s="32" t="s">
        <v>267</v>
      </c>
      <c r="L140" s="32" t="s">
        <v>267</v>
      </c>
      <c r="M140" s="110"/>
      <c r="N140" s="18" t="s">
        <v>276</v>
      </c>
      <c r="O140" s="13"/>
    </row>
    <row r="141" spans="1:15" s="3" customFormat="1" ht="18" customHeight="1">
      <c r="A141" s="76" t="s">
        <v>211</v>
      </c>
      <c r="B141" s="39" t="s">
        <v>6</v>
      </c>
      <c r="C141" s="32">
        <v>170.9</v>
      </c>
      <c r="D141" s="32"/>
      <c r="E141" s="32">
        <f t="shared" si="9"/>
        <v>0</v>
      </c>
      <c r="F141" s="32">
        <f t="shared" si="11"/>
        <v>0</v>
      </c>
      <c r="G141" s="32" t="s">
        <v>267</v>
      </c>
      <c r="H141" s="32" t="s">
        <v>267</v>
      </c>
      <c r="I141" s="32" t="s">
        <v>267</v>
      </c>
      <c r="J141" s="32" t="s">
        <v>267</v>
      </c>
      <c r="K141" s="32" t="s">
        <v>267</v>
      </c>
      <c r="L141" s="32" t="s">
        <v>267</v>
      </c>
      <c r="M141" s="110"/>
      <c r="N141" s="18" t="s">
        <v>276</v>
      </c>
      <c r="O141" s="13"/>
    </row>
    <row r="142" spans="1:15" s="3" customFormat="1" ht="21" customHeight="1">
      <c r="A142" s="34" t="s">
        <v>360</v>
      </c>
      <c r="B142" s="39" t="s">
        <v>6</v>
      </c>
      <c r="C142" s="32">
        <v>87.35</v>
      </c>
      <c r="D142" s="32"/>
      <c r="E142" s="32">
        <f>D142*1.2</f>
        <v>0</v>
      </c>
      <c r="F142" s="32">
        <f>E142/1.8834</f>
        <v>0</v>
      </c>
      <c r="G142" s="32" t="s">
        <v>267</v>
      </c>
      <c r="H142" s="32" t="s">
        <v>267</v>
      </c>
      <c r="I142" s="32" t="s">
        <v>267</v>
      </c>
      <c r="J142" s="32" t="s">
        <v>267</v>
      </c>
      <c r="K142" s="32" t="s">
        <v>267</v>
      </c>
      <c r="L142" s="32" t="s">
        <v>267</v>
      </c>
      <c r="M142" s="110"/>
      <c r="N142" s="18" t="s">
        <v>361</v>
      </c>
      <c r="O142" s="11"/>
    </row>
    <row r="143" spans="1:15" s="3" customFormat="1" ht="21" customHeight="1">
      <c r="A143" s="34" t="s">
        <v>35</v>
      </c>
      <c r="B143" s="39" t="s">
        <v>6</v>
      </c>
      <c r="C143" s="39">
        <v>30.16</v>
      </c>
      <c r="D143" s="104">
        <v>32.76</v>
      </c>
      <c r="E143" s="32">
        <f t="shared" si="9"/>
        <v>39.312</v>
      </c>
      <c r="F143" s="32">
        <f t="shared" si="11"/>
        <v>20.87288945524052</v>
      </c>
      <c r="G143" s="32" t="s">
        <v>267</v>
      </c>
      <c r="H143" s="32" t="s">
        <v>267</v>
      </c>
      <c r="I143" s="32" t="s">
        <v>267</v>
      </c>
      <c r="J143" s="32" t="s">
        <v>267</v>
      </c>
      <c r="K143" s="32" t="s">
        <v>267</v>
      </c>
      <c r="L143" s="32" t="s">
        <v>267</v>
      </c>
      <c r="M143" s="110">
        <f>(D143/C143)*100-100</f>
        <v>8.620689655172399</v>
      </c>
      <c r="N143" s="18" t="s">
        <v>405</v>
      </c>
      <c r="O143" s="11"/>
    </row>
    <row r="144" spans="1:15" s="3" customFormat="1" ht="21" customHeight="1">
      <c r="A144" s="34" t="s">
        <v>15</v>
      </c>
      <c r="B144" s="39" t="s">
        <v>6</v>
      </c>
      <c r="C144" s="39">
        <v>21.97</v>
      </c>
      <c r="D144" s="104">
        <v>24.35</v>
      </c>
      <c r="E144" s="32">
        <f t="shared" si="9"/>
        <v>29.22</v>
      </c>
      <c r="F144" s="32">
        <f t="shared" si="11"/>
        <v>15.514495062121695</v>
      </c>
      <c r="G144" s="32" t="s">
        <v>267</v>
      </c>
      <c r="H144" s="32" t="s">
        <v>267</v>
      </c>
      <c r="I144" s="32" t="s">
        <v>267</v>
      </c>
      <c r="J144" s="32" t="s">
        <v>267</v>
      </c>
      <c r="K144" s="32" t="s">
        <v>267</v>
      </c>
      <c r="L144" s="32" t="s">
        <v>267</v>
      </c>
      <c r="M144" s="110">
        <f>(D144/C144)*100-100</f>
        <v>10.832954028220314</v>
      </c>
      <c r="N144" s="18" t="s">
        <v>405</v>
      </c>
      <c r="O144" s="13"/>
    </row>
    <row r="145" spans="1:15" s="3" customFormat="1" ht="21" customHeight="1" hidden="1">
      <c r="A145" s="54" t="s">
        <v>280</v>
      </c>
      <c r="B145" s="39" t="s">
        <v>6</v>
      </c>
      <c r="C145" s="39"/>
      <c r="D145" s="32" t="e">
        <f>#REF!/10000</f>
        <v>#REF!</v>
      </c>
      <c r="E145" s="32" t="e">
        <f t="shared" si="9"/>
        <v>#REF!</v>
      </c>
      <c r="F145" s="32" t="e">
        <f t="shared" si="11"/>
        <v>#REF!</v>
      </c>
      <c r="G145" s="32" t="s">
        <v>267</v>
      </c>
      <c r="H145" s="32" t="s">
        <v>267</v>
      </c>
      <c r="I145" s="32" t="s">
        <v>267</v>
      </c>
      <c r="J145" s="32" t="s">
        <v>267</v>
      </c>
      <c r="K145" s="32" t="s">
        <v>267</v>
      </c>
      <c r="L145" s="32" t="s">
        <v>267</v>
      </c>
      <c r="M145" s="110"/>
      <c r="N145" s="18" t="s">
        <v>381</v>
      </c>
      <c r="O145" s="13"/>
    </row>
    <row r="146" spans="1:15" s="3" customFormat="1" ht="21" customHeight="1">
      <c r="A146" s="47" t="s">
        <v>120</v>
      </c>
      <c r="B146" s="39" t="s">
        <v>6</v>
      </c>
      <c r="C146" s="32">
        <v>66.5</v>
      </c>
      <c r="D146" s="32"/>
      <c r="E146" s="32">
        <f t="shared" si="9"/>
        <v>0</v>
      </c>
      <c r="F146" s="32">
        <f t="shared" si="11"/>
        <v>0</v>
      </c>
      <c r="G146" s="32" t="s">
        <v>267</v>
      </c>
      <c r="H146" s="32" t="s">
        <v>267</v>
      </c>
      <c r="I146" s="32" t="s">
        <v>267</v>
      </c>
      <c r="J146" s="32" t="s">
        <v>267</v>
      </c>
      <c r="K146" s="32" t="s">
        <v>267</v>
      </c>
      <c r="L146" s="32" t="s">
        <v>267</v>
      </c>
      <c r="M146" s="110"/>
      <c r="N146" s="18"/>
      <c r="O146" s="13"/>
    </row>
    <row r="147" spans="1:15" s="3" customFormat="1" ht="21" customHeight="1">
      <c r="A147" s="50" t="s">
        <v>29</v>
      </c>
      <c r="B147" s="39" t="s">
        <v>6</v>
      </c>
      <c r="C147" s="32">
        <v>18.39</v>
      </c>
      <c r="D147" s="32"/>
      <c r="E147" s="32">
        <f t="shared" si="9"/>
        <v>0</v>
      </c>
      <c r="F147" s="32">
        <f t="shared" si="11"/>
        <v>0</v>
      </c>
      <c r="G147" s="32" t="s">
        <v>267</v>
      </c>
      <c r="H147" s="32" t="s">
        <v>267</v>
      </c>
      <c r="I147" s="32" t="s">
        <v>267</v>
      </c>
      <c r="J147" s="32" t="s">
        <v>267</v>
      </c>
      <c r="K147" s="32" t="s">
        <v>267</v>
      </c>
      <c r="L147" s="32" t="s">
        <v>267</v>
      </c>
      <c r="M147" s="110"/>
      <c r="N147" s="18"/>
      <c r="O147" s="13"/>
    </row>
    <row r="148" spans="1:15" s="3" customFormat="1" ht="21" customHeight="1">
      <c r="A148" s="50" t="s">
        <v>30</v>
      </c>
      <c r="B148" s="39" t="s">
        <v>6</v>
      </c>
      <c r="C148" s="32">
        <v>21.3</v>
      </c>
      <c r="D148" s="32"/>
      <c r="E148" s="32">
        <f t="shared" si="9"/>
        <v>0</v>
      </c>
      <c r="F148" s="32">
        <f t="shared" si="11"/>
        <v>0</v>
      </c>
      <c r="G148" s="32" t="s">
        <v>267</v>
      </c>
      <c r="H148" s="32" t="s">
        <v>267</v>
      </c>
      <c r="I148" s="32" t="s">
        <v>267</v>
      </c>
      <c r="J148" s="32" t="s">
        <v>267</v>
      </c>
      <c r="K148" s="32" t="s">
        <v>267</v>
      </c>
      <c r="L148" s="32" t="s">
        <v>267</v>
      </c>
      <c r="M148" s="110"/>
      <c r="N148" s="18"/>
      <c r="O148" s="13"/>
    </row>
    <row r="149" spans="1:15" s="3" customFormat="1" ht="21" customHeight="1">
      <c r="A149" s="50" t="s">
        <v>31</v>
      </c>
      <c r="B149" s="39" t="s">
        <v>6</v>
      </c>
      <c r="C149" s="32">
        <v>19.77</v>
      </c>
      <c r="D149" s="32"/>
      <c r="E149" s="32">
        <f t="shared" si="9"/>
        <v>0</v>
      </c>
      <c r="F149" s="32">
        <f t="shared" si="11"/>
        <v>0</v>
      </c>
      <c r="G149" s="32" t="s">
        <v>267</v>
      </c>
      <c r="H149" s="32" t="s">
        <v>267</v>
      </c>
      <c r="I149" s="32" t="s">
        <v>267</v>
      </c>
      <c r="J149" s="32" t="s">
        <v>267</v>
      </c>
      <c r="K149" s="32" t="s">
        <v>267</v>
      </c>
      <c r="L149" s="32" t="s">
        <v>267</v>
      </c>
      <c r="M149" s="110"/>
      <c r="N149" s="18"/>
      <c r="O149" s="11"/>
    </row>
    <row r="150" spans="1:15" s="3" customFormat="1" ht="21" customHeight="1">
      <c r="A150" s="50" t="s">
        <v>32</v>
      </c>
      <c r="B150" s="39" t="s">
        <v>6</v>
      </c>
      <c r="C150" s="32">
        <v>22.83</v>
      </c>
      <c r="D150" s="32"/>
      <c r="E150" s="32">
        <f t="shared" si="9"/>
        <v>0</v>
      </c>
      <c r="F150" s="32">
        <f t="shared" si="11"/>
        <v>0</v>
      </c>
      <c r="G150" s="32" t="s">
        <v>267</v>
      </c>
      <c r="H150" s="32" t="s">
        <v>267</v>
      </c>
      <c r="I150" s="32" t="s">
        <v>267</v>
      </c>
      <c r="J150" s="32" t="s">
        <v>267</v>
      </c>
      <c r="K150" s="32" t="s">
        <v>267</v>
      </c>
      <c r="L150" s="32" t="s">
        <v>267</v>
      </c>
      <c r="M150" s="110"/>
      <c r="N150" s="18"/>
      <c r="O150" s="11"/>
    </row>
    <row r="151" spans="1:15" s="3" customFormat="1" ht="21" customHeight="1" hidden="1">
      <c r="A151" s="49" t="s">
        <v>84</v>
      </c>
      <c r="B151" s="39" t="s">
        <v>6</v>
      </c>
      <c r="C151" s="32" t="e">
        <f>#REF!/10000</f>
        <v>#REF!</v>
      </c>
      <c r="D151" s="32"/>
      <c r="E151" s="32">
        <f t="shared" si="9"/>
        <v>0</v>
      </c>
      <c r="F151" s="32">
        <f t="shared" si="11"/>
        <v>0</v>
      </c>
      <c r="G151" s="32" t="s">
        <v>267</v>
      </c>
      <c r="H151" s="32" t="s">
        <v>267</v>
      </c>
      <c r="I151" s="32" t="s">
        <v>267</v>
      </c>
      <c r="J151" s="32" t="s">
        <v>267</v>
      </c>
      <c r="K151" s="32" t="s">
        <v>267</v>
      </c>
      <c r="L151" s="32" t="s">
        <v>267</v>
      </c>
      <c r="M151" s="110"/>
      <c r="N151" s="18" t="s">
        <v>281</v>
      </c>
      <c r="O151" s="13"/>
    </row>
    <row r="152" spans="1:15" s="4" customFormat="1" ht="21" customHeight="1">
      <c r="A152" s="51" t="s">
        <v>67</v>
      </c>
      <c r="B152" s="39" t="s">
        <v>6</v>
      </c>
      <c r="C152" s="32">
        <v>3.31</v>
      </c>
      <c r="D152" s="32"/>
      <c r="E152" s="32">
        <f t="shared" si="9"/>
        <v>0</v>
      </c>
      <c r="F152" s="32">
        <f t="shared" si="11"/>
        <v>0</v>
      </c>
      <c r="G152" s="32" t="s">
        <v>267</v>
      </c>
      <c r="H152" s="32" t="s">
        <v>267</v>
      </c>
      <c r="I152" s="32" t="s">
        <v>267</v>
      </c>
      <c r="J152" s="32" t="s">
        <v>267</v>
      </c>
      <c r="K152" s="32" t="s">
        <v>267</v>
      </c>
      <c r="L152" s="32" t="s">
        <v>267</v>
      </c>
      <c r="M152" s="110"/>
      <c r="N152" s="18" t="s">
        <v>281</v>
      </c>
      <c r="O152" s="13"/>
    </row>
    <row r="153" spans="1:15" s="4" customFormat="1" ht="21" customHeight="1">
      <c r="A153" s="74" t="s">
        <v>20</v>
      </c>
      <c r="B153" s="39" t="s">
        <v>6</v>
      </c>
      <c r="C153" s="32">
        <v>12.1</v>
      </c>
      <c r="D153" s="32"/>
      <c r="E153" s="32">
        <f t="shared" si="9"/>
        <v>0</v>
      </c>
      <c r="F153" s="32">
        <f t="shared" si="11"/>
        <v>0</v>
      </c>
      <c r="G153" s="32" t="s">
        <v>267</v>
      </c>
      <c r="H153" s="32" t="s">
        <v>267</v>
      </c>
      <c r="I153" s="32" t="s">
        <v>267</v>
      </c>
      <c r="J153" s="32" t="s">
        <v>267</v>
      </c>
      <c r="K153" s="32" t="s">
        <v>267</v>
      </c>
      <c r="L153" s="32" t="s">
        <v>267</v>
      </c>
      <c r="M153" s="110"/>
      <c r="N153" s="18"/>
      <c r="O153" s="13"/>
    </row>
    <row r="154" spans="1:15" s="4" customFormat="1" ht="21" customHeight="1">
      <c r="A154" s="74" t="s">
        <v>21</v>
      </c>
      <c r="B154" s="39" t="s">
        <v>6</v>
      </c>
      <c r="C154" s="32">
        <v>9.26</v>
      </c>
      <c r="D154" s="32"/>
      <c r="E154" s="32">
        <f t="shared" si="9"/>
        <v>0</v>
      </c>
      <c r="F154" s="32">
        <f t="shared" si="11"/>
        <v>0</v>
      </c>
      <c r="G154" s="32" t="s">
        <v>267</v>
      </c>
      <c r="H154" s="32" t="s">
        <v>267</v>
      </c>
      <c r="I154" s="32" t="s">
        <v>267</v>
      </c>
      <c r="J154" s="32" t="s">
        <v>267</v>
      </c>
      <c r="K154" s="32" t="s">
        <v>267</v>
      </c>
      <c r="L154" s="32" t="s">
        <v>267</v>
      </c>
      <c r="M154" s="110"/>
      <c r="N154" s="18" t="s">
        <v>355</v>
      </c>
      <c r="O154" s="13"/>
    </row>
    <row r="155" spans="1:15" s="4" customFormat="1" ht="21" customHeight="1">
      <c r="A155" s="74" t="s">
        <v>37</v>
      </c>
      <c r="B155" s="39" t="s">
        <v>6</v>
      </c>
      <c r="C155" s="32">
        <v>7.5</v>
      </c>
      <c r="D155" s="32"/>
      <c r="E155" s="32">
        <f t="shared" si="9"/>
        <v>0</v>
      </c>
      <c r="F155" s="32">
        <f t="shared" si="11"/>
        <v>0</v>
      </c>
      <c r="G155" s="32" t="s">
        <v>267</v>
      </c>
      <c r="H155" s="32" t="s">
        <v>267</v>
      </c>
      <c r="I155" s="32" t="s">
        <v>267</v>
      </c>
      <c r="J155" s="32" t="s">
        <v>267</v>
      </c>
      <c r="K155" s="32" t="s">
        <v>267</v>
      </c>
      <c r="L155" s="32" t="s">
        <v>267</v>
      </c>
      <c r="M155" s="110"/>
      <c r="N155" s="18"/>
      <c r="O155" s="13"/>
    </row>
    <row r="156" spans="1:15" s="4" customFormat="1" ht="21" customHeight="1" hidden="1">
      <c r="A156" s="54" t="s">
        <v>199</v>
      </c>
      <c r="B156" s="39" t="s">
        <v>6</v>
      </c>
      <c r="C156" s="32" t="e">
        <f>#REF!/10000</f>
        <v>#REF!</v>
      </c>
      <c r="D156" s="32"/>
      <c r="E156" s="32">
        <f t="shared" si="9"/>
        <v>0</v>
      </c>
      <c r="F156" s="32">
        <f t="shared" si="11"/>
        <v>0</v>
      </c>
      <c r="G156" s="32" t="s">
        <v>267</v>
      </c>
      <c r="H156" s="32" t="s">
        <v>267</v>
      </c>
      <c r="I156" s="32" t="s">
        <v>267</v>
      </c>
      <c r="J156" s="32" t="s">
        <v>267</v>
      </c>
      <c r="K156" s="32" t="s">
        <v>267</v>
      </c>
      <c r="L156" s="32" t="s">
        <v>267</v>
      </c>
      <c r="M156" s="110"/>
      <c r="N156" s="18" t="s">
        <v>274</v>
      </c>
      <c r="O156" s="13"/>
    </row>
    <row r="157" spans="1:15" s="4" customFormat="1" ht="21" customHeight="1" hidden="1">
      <c r="A157" s="54" t="s">
        <v>200</v>
      </c>
      <c r="B157" s="39" t="s">
        <v>6</v>
      </c>
      <c r="C157" s="32" t="e">
        <f>#REF!/10000</f>
        <v>#REF!</v>
      </c>
      <c r="D157" s="32"/>
      <c r="E157" s="32">
        <f t="shared" si="9"/>
        <v>0</v>
      </c>
      <c r="F157" s="32">
        <f t="shared" si="11"/>
        <v>0</v>
      </c>
      <c r="G157" s="32" t="s">
        <v>267</v>
      </c>
      <c r="H157" s="32" t="s">
        <v>267</v>
      </c>
      <c r="I157" s="32" t="s">
        <v>267</v>
      </c>
      <c r="J157" s="32" t="s">
        <v>267</v>
      </c>
      <c r="K157" s="32" t="s">
        <v>267</v>
      </c>
      <c r="L157" s="32" t="s">
        <v>267</v>
      </c>
      <c r="M157" s="110"/>
      <c r="N157" s="18" t="s">
        <v>274</v>
      </c>
      <c r="O157" s="91"/>
    </row>
    <row r="158" spans="1:15" s="4" customFormat="1" ht="21" customHeight="1" hidden="1">
      <c r="A158" s="54" t="s">
        <v>232</v>
      </c>
      <c r="B158" s="39" t="s">
        <v>6</v>
      </c>
      <c r="C158" s="32" t="e">
        <f>#REF!/10000</f>
        <v>#REF!</v>
      </c>
      <c r="D158" s="32"/>
      <c r="E158" s="32">
        <f t="shared" si="9"/>
        <v>0</v>
      </c>
      <c r="F158" s="32">
        <f t="shared" si="11"/>
        <v>0</v>
      </c>
      <c r="G158" s="32" t="s">
        <v>267</v>
      </c>
      <c r="H158" s="32" t="s">
        <v>267</v>
      </c>
      <c r="I158" s="32" t="s">
        <v>267</v>
      </c>
      <c r="J158" s="32" t="s">
        <v>267</v>
      </c>
      <c r="K158" s="32" t="s">
        <v>267</v>
      </c>
      <c r="L158" s="32" t="s">
        <v>267</v>
      </c>
      <c r="M158" s="110"/>
      <c r="N158" s="18" t="s">
        <v>273</v>
      </c>
      <c r="O158" s="11"/>
    </row>
    <row r="159" spans="1:15" s="4" customFormat="1" ht="21" customHeight="1">
      <c r="A159" s="51" t="s">
        <v>50</v>
      </c>
      <c r="B159" s="39" t="s">
        <v>6</v>
      </c>
      <c r="C159" s="32">
        <v>0.05</v>
      </c>
      <c r="D159" s="32"/>
      <c r="E159" s="32">
        <f t="shared" si="9"/>
        <v>0</v>
      </c>
      <c r="F159" s="32">
        <f t="shared" si="11"/>
        <v>0</v>
      </c>
      <c r="G159" s="32" t="s">
        <v>267</v>
      </c>
      <c r="H159" s="32" t="s">
        <v>267</v>
      </c>
      <c r="I159" s="32" t="s">
        <v>267</v>
      </c>
      <c r="J159" s="32" t="s">
        <v>267</v>
      </c>
      <c r="K159" s="32" t="s">
        <v>267</v>
      </c>
      <c r="L159" s="32" t="s">
        <v>267</v>
      </c>
      <c r="M159" s="110"/>
      <c r="N159" s="18" t="s">
        <v>276</v>
      </c>
      <c r="O159" s="11"/>
    </row>
    <row r="160" spans="1:15" s="4" customFormat="1" ht="21" customHeight="1">
      <c r="A160" s="35" t="s">
        <v>176</v>
      </c>
      <c r="B160" s="43" t="s">
        <v>24</v>
      </c>
      <c r="C160" s="32">
        <v>31.78</v>
      </c>
      <c r="D160" s="104">
        <v>34.39</v>
      </c>
      <c r="E160" s="32">
        <f>D160</f>
        <v>34.39</v>
      </c>
      <c r="F160" s="32">
        <f t="shared" si="11"/>
        <v>18.259530636083678</v>
      </c>
      <c r="G160" s="32" t="s">
        <v>267</v>
      </c>
      <c r="H160" s="32" t="s">
        <v>267</v>
      </c>
      <c r="I160" s="32" t="s">
        <v>267</v>
      </c>
      <c r="J160" s="32" t="s">
        <v>267</v>
      </c>
      <c r="K160" s="32" t="s">
        <v>267</v>
      </c>
      <c r="L160" s="32" t="s">
        <v>267</v>
      </c>
      <c r="M160" s="110">
        <f aca="true" t="shared" si="14" ref="M160:M173">(D160/C160)*100-100</f>
        <v>8.212712397734421</v>
      </c>
      <c r="N160" s="18" t="s">
        <v>405</v>
      </c>
      <c r="O160" s="11"/>
    </row>
    <row r="161" spans="1:15" s="4" customFormat="1" ht="21" customHeight="1">
      <c r="A161" s="35" t="s">
        <v>177</v>
      </c>
      <c r="B161" s="43" t="s">
        <v>24</v>
      </c>
      <c r="C161" s="32">
        <v>28.67</v>
      </c>
      <c r="D161" s="104">
        <v>31.52</v>
      </c>
      <c r="E161" s="32">
        <f aca="true" t="shared" si="15" ref="E161:E169">D161</f>
        <v>31.52</v>
      </c>
      <c r="F161" s="32">
        <f t="shared" si="11"/>
        <v>16.73569077200807</v>
      </c>
      <c r="G161" s="32" t="s">
        <v>267</v>
      </c>
      <c r="H161" s="32" t="s">
        <v>267</v>
      </c>
      <c r="I161" s="32" t="s">
        <v>267</v>
      </c>
      <c r="J161" s="32" t="s">
        <v>267</v>
      </c>
      <c r="K161" s="32" t="s">
        <v>267</v>
      </c>
      <c r="L161" s="32" t="s">
        <v>267</v>
      </c>
      <c r="M161" s="110">
        <f t="shared" si="14"/>
        <v>9.940704569236118</v>
      </c>
      <c r="N161" s="18" t="s">
        <v>405</v>
      </c>
      <c r="O161" s="11"/>
    </row>
    <row r="162" spans="1:15" s="4" customFormat="1" ht="21" customHeight="1">
      <c r="A162" s="35" t="s">
        <v>178</v>
      </c>
      <c r="B162" s="43" t="s">
        <v>24</v>
      </c>
      <c r="C162" s="32">
        <v>29.33</v>
      </c>
      <c r="D162" s="104">
        <v>32.12</v>
      </c>
      <c r="E162" s="32">
        <f t="shared" si="15"/>
        <v>32.12</v>
      </c>
      <c r="F162" s="32">
        <f aca="true" t="shared" si="16" ref="F162:F236">E162/1.8834</f>
        <v>17.05426356589147</v>
      </c>
      <c r="G162" s="32" t="s">
        <v>267</v>
      </c>
      <c r="H162" s="32" t="s">
        <v>267</v>
      </c>
      <c r="I162" s="32" t="s">
        <v>267</v>
      </c>
      <c r="J162" s="32" t="s">
        <v>267</v>
      </c>
      <c r="K162" s="32" t="s">
        <v>267</v>
      </c>
      <c r="L162" s="32" t="s">
        <v>267</v>
      </c>
      <c r="M162" s="110">
        <f t="shared" si="14"/>
        <v>9.512444595976817</v>
      </c>
      <c r="N162" s="18" t="s">
        <v>405</v>
      </c>
      <c r="O162" s="11"/>
    </row>
    <row r="163" spans="1:15" s="4" customFormat="1" ht="21" customHeight="1">
      <c r="A163" s="35" t="s">
        <v>179</v>
      </c>
      <c r="B163" s="43" t="s">
        <v>24</v>
      </c>
      <c r="C163" s="32">
        <v>29.42</v>
      </c>
      <c r="D163" s="104">
        <v>32.22</v>
      </c>
      <c r="E163" s="32">
        <f t="shared" si="15"/>
        <v>32.22</v>
      </c>
      <c r="F163" s="32">
        <f t="shared" si="16"/>
        <v>17.107359031538707</v>
      </c>
      <c r="G163" s="32" t="s">
        <v>267</v>
      </c>
      <c r="H163" s="32" t="s">
        <v>267</v>
      </c>
      <c r="I163" s="32" t="s">
        <v>267</v>
      </c>
      <c r="J163" s="32" t="s">
        <v>267</v>
      </c>
      <c r="K163" s="32" t="s">
        <v>267</v>
      </c>
      <c r="L163" s="32" t="s">
        <v>267</v>
      </c>
      <c r="M163" s="110">
        <f t="shared" si="14"/>
        <v>9.51733514615907</v>
      </c>
      <c r="N163" s="18" t="s">
        <v>405</v>
      </c>
      <c r="O163" s="11"/>
    </row>
    <row r="164" spans="1:15" s="4" customFormat="1" ht="21" customHeight="1">
      <c r="A164" s="35" t="s">
        <v>180</v>
      </c>
      <c r="B164" s="43" t="s">
        <v>24</v>
      </c>
      <c r="C164" s="32">
        <v>31.21</v>
      </c>
      <c r="D164" s="104">
        <v>33.86</v>
      </c>
      <c r="E164" s="32">
        <f t="shared" si="15"/>
        <v>33.86</v>
      </c>
      <c r="F164" s="32">
        <f t="shared" si="16"/>
        <v>17.978124668153338</v>
      </c>
      <c r="G164" s="32" t="s">
        <v>267</v>
      </c>
      <c r="H164" s="32" t="s">
        <v>267</v>
      </c>
      <c r="I164" s="32" t="s">
        <v>267</v>
      </c>
      <c r="J164" s="32" t="s">
        <v>267</v>
      </c>
      <c r="K164" s="32" t="s">
        <v>267</v>
      </c>
      <c r="L164" s="32" t="s">
        <v>267</v>
      </c>
      <c r="M164" s="110">
        <f t="shared" si="14"/>
        <v>8.490868311438632</v>
      </c>
      <c r="N164" s="18" t="s">
        <v>405</v>
      </c>
      <c r="O164" s="11"/>
    </row>
    <row r="165" spans="1:15" s="4" customFormat="1" ht="21" customHeight="1">
      <c r="A165" s="35" t="s">
        <v>181</v>
      </c>
      <c r="B165" s="43" t="s">
        <v>24</v>
      </c>
      <c r="C165" s="32">
        <v>27.97</v>
      </c>
      <c r="D165" s="104">
        <v>30.89</v>
      </c>
      <c r="E165" s="32">
        <f t="shared" si="15"/>
        <v>30.89</v>
      </c>
      <c r="F165" s="32">
        <f t="shared" si="16"/>
        <v>16.4011893384305</v>
      </c>
      <c r="G165" s="32" t="s">
        <v>267</v>
      </c>
      <c r="H165" s="32" t="s">
        <v>267</v>
      </c>
      <c r="I165" s="32" t="s">
        <v>267</v>
      </c>
      <c r="J165" s="32" t="s">
        <v>267</v>
      </c>
      <c r="K165" s="32" t="s">
        <v>267</v>
      </c>
      <c r="L165" s="32" t="s">
        <v>267</v>
      </c>
      <c r="M165" s="110">
        <f t="shared" si="14"/>
        <v>10.43975688237397</v>
      </c>
      <c r="N165" s="18" t="s">
        <v>405</v>
      </c>
      <c r="O165" s="11"/>
    </row>
    <row r="166" spans="1:15" s="4" customFormat="1" ht="21" customHeight="1">
      <c r="A166" s="35" t="s">
        <v>182</v>
      </c>
      <c r="B166" s="43" t="s">
        <v>24</v>
      </c>
      <c r="C166" s="32">
        <v>29.55</v>
      </c>
      <c r="D166" s="104">
        <v>32.34</v>
      </c>
      <c r="E166" s="32">
        <f t="shared" si="15"/>
        <v>32.34</v>
      </c>
      <c r="F166" s="32">
        <f t="shared" si="16"/>
        <v>17.171073590315387</v>
      </c>
      <c r="G166" s="32" t="s">
        <v>267</v>
      </c>
      <c r="H166" s="32" t="s">
        <v>267</v>
      </c>
      <c r="I166" s="32" t="s">
        <v>267</v>
      </c>
      <c r="J166" s="32" t="s">
        <v>267</v>
      </c>
      <c r="K166" s="32" t="s">
        <v>267</v>
      </c>
      <c r="L166" s="32" t="s">
        <v>267</v>
      </c>
      <c r="M166" s="110">
        <f t="shared" si="14"/>
        <v>9.441624365482241</v>
      </c>
      <c r="N166" s="18" t="s">
        <v>405</v>
      </c>
      <c r="O166" s="11"/>
    </row>
    <row r="167" spans="1:15" s="4" customFormat="1" ht="21" customHeight="1">
      <c r="A167" s="35" t="s">
        <v>183</v>
      </c>
      <c r="B167" s="43" t="s">
        <v>24</v>
      </c>
      <c r="C167" s="32">
        <v>28.43</v>
      </c>
      <c r="D167" s="104">
        <v>31.3</v>
      </c>
      <c r="E167" s="32">
        <f t="shared" si="15"/>
        <v>31.3</v>
      </c>
      <c r="F167" s="32">
        <f t="shared" si="16"/>
        <v>16.618880747584157</v>
      </c>
      <c r="G167" s="32" t="s">
        <v>267</v>
      </c>
      <c r="H167" s="32" t="s">
        <v>267</v>
      </c>
      <c r="I167" s="32" t="s">
        <v>267</v>
      </c>
      <c r="J167" s="32" t="s">
        <v>267</v>
      </c>
      <c r="K167" s="32" t="s">
        <v>267</v>
      </c>
      <c r="L167" s="32" t="s">
        <v>267</v>
      </c>
      <c r="M167" s="110">
        <f t="shared" si="14"/>
        <v>10.094970102004936</v>
      </c>
      <c r="N167" s="18" t="s">
        <v>405</v>
      </c>
      <c r="O167" s="11"/>
    </row>
    <row r="168" spans="1:15" s="4" customFormat="1" ht="21" customHeight="1">
      <c r="A168" s="35" t="s">
        <v>191</v>
      </c>
      <c r="B168" s="43" t="s">
        <v>24</v>
      </c>
      <c r="C168" s="32">
        <v>34.98</v>
      </c>
      <c r="D168" s="104">
        <v>38.86</v>
      </c>
      <c r="E168" s="32">
        <f t="shared" si="15"/>
        <v>38.86</v>
      </c>
      <c r="F168" s="32">
        <f t="shared" si="16"/>
        <v>20.632897950515027</v>
      </c>
      <c r="G168" s="32" t="s">
        <v>267</v>
      </c>
      <c r="H168" s="32" t="s">
        <v>267</v>
      </c>
      <c r="I168" s="32" t="s">
        <v>267</v>
      </c>
      <c r="J168" s="32" t="s">
        <v>267</v>
      </c>
      <c r="K168" s="32" t="s">
        <v>267</v>
      </c>
      <c r="L168" s="32" t="s">
        <v>267</v>
      </c>
      <c r="M168" s="110">
        <f t="shared" si="14"/>
        <v>11.092052601486586</v>
      </c>
      <c r="N168" s="18" t="s">
        <v>405</v>
      </c>
      <c r="O168" s="11"/>
    </row>
    <row r="169" spans="1:15" s="4" customFormat="1" ht="21" customHeight="1">
      <c r="A169" s="35" t="s">
        <v>208</v>
      </c>
      <c r="B169" s="43" t="s">
        <v>24</v>
      </c>
      <c r="C169" s="32">
        <v>36.48</v>
      </c>
      <c r="D169" s="104">
        <v>40.37</v>
      </c>
      <c r="E169" s="32">
        <f t="shared" si="15"/>
        <v>40.37</v>
      </c>
      <c r="F169" s="32">
        <f t="shared" si="16"/>
        <v>21.434639481788253</v>
      </c>
      <c r="G169" s="32" t="s">
        <v>267</v>
      </c>
      <c r="H169" s="32" t="s">
        <v>267</v>
      </c>
      <c r="I169" s="32" t="s">
        <v>267</v>
      </c>
      <c r="J169" s="32" t="s">
        <v>267</v>
      </c>
      <c r="K169" s="32" t="s">
        <v>267</v>
      </c>
      <c r="L169" s="32" t="s">
        <v>267</v>
      </c>
      <c r="M169" s="110">
        <f t="shared" si="14"/>
        <v>10.663377192982452</v>
      </c>
      <c r="N169" s="18" t="s">
        <v>405</v>
      </c>
      <c r="O169" s="11"/>
    </row>
    <row r="170" spans="1:15" s="4" customFormat="1" ht="18" customHeight="1">
      <c r="A170" s="35" t="s">
        <v>321</v>
      </c>
      <c r="B170" s="43" t="s">
        <v>24</v>
      </c>
      <c r="C170" s="32">
        <v>28.81</v>
      </c>
      <c r="D170" s="104">
        <v>31.25</v>
      </c>
      <c r="E170" s="32">
        <f>D170</f>
        <v>31.25</v>
      </c>
      <c r="F170" s="32">
        <f t="shared" si="16"/>
        <v>16.59233301476054</v>
      </c>
      <c r="G170" s="32" t="s">
        <v>267</v>
      </c>
      <c r="H170" s="32" t="s">
        <v>267</v>
      </c>
      <c r="I170" s="32" t="s">
        <v>267</v>
      </c>
      <c r="J170" s="32" t="s">
        <v>267</v>
      </c>
      <c r="K170" s="32" t="s">
        <v>267</v>
      </c>
      <c r="L170" s="32" t="s">
        <v>267</v>
      </c>
      <c r="M170" s="110">
        <f t="shared" si="14"/>
        <v>8.469281499479337</v>
      </c>
      <c r="N170" s="18" t="s">
        <v>405</v>
      </c>
      <c r="O170" s="11"/>
    </row>
    <row r="171" spans="1:15" s="4" customFormat="1" ht="18" customHeight="1">
      <c r="A171" s="35" t="s">
        <v>322</v>
      </c>
      <c r="B171" s="43" t="s">
        <v>24</v>
      </c>
      <c r="C171" s="32">
        <v>39.43</v>
      </c>
      <c r="D171" s="104">
        <v>42.54</v>
      </c>
      <c r="E171" s="32">
        <f>D171</f>
        <v>42.54</v>
      </c>
      <c r="F171" s="32">
        <f t="shared" si="16"/>
        <v>22.586811086333228</v>
      </c>
      <c r="G171" s="32" t="s">
        <v>267</v>
      </c>
      <c r="H171" s="32" t="s">
        <v>267</v>
      </c>
      <c r="I171" s="32" t="s">
        <v>267</v>
      </c>
      <c r="J171" s="32" t="s">
        <v>267</v>
      </c>
      <c r="K171" s="32" t="s">
        <v>267</v>
      </c>
      <c r="L171" s="32" t="s">
        <v>267</v>
      </c>
      <c r="M171" s="110">
        <f t="shared" si="14"/>
        <v>7.887395384225201</v>
      </c>
      <c r="N171" s="18" t="s">
        <v>405</v>
      </c>
      <c r="O171" s="11"/>
    </row>
    <row r="172" spans="1:15" s="4" customFormat="1" ht="18" customHeight="1">
      <c r="A172" s="35" t="s">
        <v>323</v>
      </c>
      <c r="B172" s="43" t="s">
        <v>24</v>
      </c>
      <c r="C172" s="32">
        <v>38.39</v>
      </c>
      <c r="D172" s="104">
        <v>41.6</v>
      </c>
      <c r="E172" s="32">
        <f>D172</f>
        <v>41.6</v>
      </c>
      <c r="F172" s="32">
        <f t="shared" si="16"/>
        <v>22.087713709249233</v>
      </c>
      <c r="G172" s="32" t="s">
        <v>267</v>
      </c>
      <c r="H172" s="32" t="s">
        <v>267</v>
      </c>
      <c r="I172" s="32" t="s">
        <v>267</v>
      </c>
      <c r="J172" s="32" t="s">
        <v>267</v>
      </c>
      <c r="K172" s="32" t="s">
        <v>267</v>
      </c>
      <c r="L172" s="32" t="s">
        <v>267</v>
      </c>
      <c r="M172" s="110">
        <f t="shared" si="14"/>
        <v>8.36155248762698</v>
      </c>
      <c r="N172" s="18" t="s">
        <v>405</v>
      </c>
      <c r="O172" s="11"/>
    </row>
    <row r="173" spans="1:15" s="4" customFormat="1" ht="18" customHeight="1">
      <c r="A173" s="35" t="s">
        <v>331</v>
      </c>
      <c r="B173" s="43" t="s">
        <v>24</v>
      </c>
      <c r="C173" s="32">
        <v>54.36</v>
      </c>
      <c r="D173" s="104">
        <v>60.31</v>
      </c>
      <c r="E173" s="32">
        <f>D173</f>
        <v>60.31</v>
      </c>
      <c r="F173" s="32">
        <f t="shared" si="16"/>
        <v>32.021875331846665</v>
      </c>
      <c r="G173" s="32" t="s">
        <v>267</v>
      </c>
      <c r="H173" s="32" t="s">
        <v>267</v>
      </c>
      <c r="I173" s="32" t="s">
        <v>267</v>
      </c>
      <c r="J173" s="32" t="s">
        <v>267</v>
      </c>
      <c r="K173" s="32" t="s">
        <v>267</v>
      </c>
      <c r="L173" s="32" t="s">
        <v>267</v>
      </c>
      <c r="M173" s="110">
        <f t="shared" si="14"/>
        <v>10.945548197203834</v>
      </c>
      <c r="N173" s="18" t="s">
        <v>405</v>
      </c>
      <c r="O173" s="11"/>
    </row>
    <row r="174" spans="1:15" s="4" customFormat="1" ht="18" customHeight="1">
      <c r="A174" s="35" t="s">
        <v>213</v>
      </c>
      <c r="B174" s="39" t="s">
        <v>28</v>
      </c>
      <c r="C174" s="32">
        <v>11.77</v>
      </c>
      <c r="D174" s="32"/>
      <c r="E174" s="32">
        <f aca="true" t="shared" si="17" ref="E174:E239">D174*1.2</f>
        <v>0</v>
      </c>
      <c r="F174" s="32">
        <f t="shared" si="16"/>
        <v>0</v>
      </c>
      <c r="G174" s="32" t="s">
        <v>267</v>
      </c>
      <c r="H174" s="32" t="s">
        <v>267</v>
      </c>
      <c r="I174" s="32" t="s">
        <v>267</v>
      </c>
      <c r="J174" s="32" t="s">
        <v>267</v>
      </c>
      <c r="K174" s="32" t="s">
        <v>267</v>
      </c>
      <c r="L174" s="32" t="s">
        <v>267</v>
      </c>
      <c r="M174" s="110"/>
      <c r="N174" s="18" t="s">
        <v>381</v>
      </c>
      <c r="O174" s="11"/>
    </row>
    <row r="175" spans="1:15" s="4" customFormat="1" ht="18" customHeight="1">
      <c r="A175" s="35" t="s">
        <v>214</v>
      </c>
      <c r="B175" s="39" t="s">
        <v>28</v>
      </c>
      <c r="C175" s="32">
        <v>8.98</v>
      </c>
      <c r="D175" s="32"/>
      <c r="E175" s="32">
        <f t="shared" si="17"/>
        <v>0</v>
      </c>
      <c r="F175" s="32">
        <f t="shared" si="16"/>
        <v>0</v>
      </c>
      <c r="G175" s="32" t="s">
        <v>267</v>
      </c>
      <c r="H175" s="32" t="s">
        <v>267</v>
      </c>
      <c r="I175" s="32" t="s">
        <v>267</v>
      </c>
      <c r="J175" s="32" t="s">
        <v>267</v>
      </c>
      <c r="K175" s="32" t="s">
        <v>267</v>
      </c>
      <c r="L175" s="32" t="s">
        <v>267</v>
      </c>
      <c r="M175" s="110"/>
      <c r="N175" s="18" t="s">
        <v>381</v>
      </c>
      <c r="O175" s="11"/>
    </row>
    <row r="176" spans="1:15" s="4" customFormat="1" ht="18" customHeight="1">
      <c r="A176" s="35" t="s">
        <v>215</v>
      </c>
      <c r="B176" s="39" t="s">
        <v>28</v>
      </c>
      <c r="C176" s="32">
        <v>6.36</v>
      </c>
      <c r="D176" s="32"/>
      <c r="E176" s="32">
        <f t="shared" si="17"/>
        <v>0</v>
      </c>
      <c r="F176" s="32">
        <f t="shared" si="16"/>
        <v>0</v>
      </c>
      <c r="G176" s="32" t="s">
        <v>267</v>
      </c>
      <c r="H176" s="32" t="s">
        <v>267</v>
      </c>
      <c r="I176" s="32" t="s">
        <v>267</v>
      </c>
      <c r="J176" s="32" t="s">
        <v>267</v>
      </c>
      <c r="K176" s="32" t="s">
        <v>267</v>
      </c>
      <c r="L176" s="32" t="s">
        <v>267</v>
      </c>
      <c r="M176" s="110"/>
      <c r="N176" s="18" t="s">
        <v>381</v>
      </c>
      <c r="O176" s="11"/>
    </row>
    <row r="177" spans="1:15" s="4" customFormat="1" ht="21" customHeight="1" hidden="1">
      <c r="A177" s="35" t="s">
        <v>79</v>
      </c>
      <c r="B177" s="39" t="s">
        <v>62</v>
      </c>
      <c r="C177" s="32" t="e">
        <f>#REF!/10000</f>
        <v>#REF!</v>
      </c>
      <c r="D177" s="32"/>
      <c r="E177" s="32">
        <f t="shared" si="17"/>
        <v>0</v>
      </c>
      <c r="F177" s="32">
        <f t="shared" si="16"/>
        <v>0</v>
      </c>
      <c r="G177" s="32" t="s">
        <v>267</v>
      </c>
      <c r="H177" s="32" t="s">
        <v>267</v>
      </c>
      <c r="I177" s="32" t="s">
        <v>267</v>
      </c>
      <c r="J177" s="32" t="s">
        <v>267</v>
      </c>
      <c r="K177" s="32" t="s">
        <v>267</v>
      </c>
      <c r="L177" s="32" t="s">
        <v>267</v>
      </c>
      <c r="M177" s="110"/>
      <c r="N177" s="18" t="s">
        <v>311</v>
      </c>
      <c r="O177" s="11"/>
    </row>
    <row r="178" spans="1:15" s="4" customFormat="1" ht="21" customHeight="1" hidden="1">
      <c r="A178" s="35" t="s">
        <v>80</v>
      </c>
      <c r="B178" s="39" t="s">
        <v>62</v>
      </c>
      <c r="C178" s="32" t="e">
        <f>#REF!/10000</f>
        <v>#REF!</v>
      </c>
      <c r="D178" s="32"/>
      <c r="E178" s="32">
        <f t="shared" si="17"/>
        <v>0</v>
      </c>
      <c r="F178" s="32">
        <f t="shared" si="16"/>
        <v>0</v>
      </c>
      <c r="G178" s="32" t="s">
        <v>267</v>
      </c>
      <c r="H178" s="32" t="s">
        <v>267</v>
      </c>
      <c r="I178" s="32" t="s">
        <v>267</v>
      </c>
      <c r="J178" s="32" t="s">
        <v>267</v>
      </c>
      <c r="K178" s="32" t="s">
        <v>267</v>
      </c>
      <c r="L178" s="32" t="s">
        <v>267</v>
      </c>
      <c r="M178" s="110"/>
      <c r="N178" s="18" t="s">
        <v>311</v>
      </c>
      <c r="O178" s="11"/>
    </row>
    <row r="179" spans="1:15" s="4" customFormat="1" ht="21" customHeight="1">
      <c r="A179" s="37" t="s">
        <v>363</v>
      </c>
      <c r="B179" s="39" t="s">
        <v>6</v>
      </c>
      <c r="C179" s="32">
        <v>2125.52</v>
      </c>
      <c r="D179" s="32"/>
      <c r="E179" s="32">
        <f>D179*1.2</f>
        <v>0</v>
      </c>
      <c r="F179" s="32">
        <f>E179/1.8834</f>
        <v>0</v>
      </c>
      <c r="G179" s="32" t="s">
        <v>267</v>
      </c>
      <c r="H179" s="32" t="s">
        <v>267</v>
      </c>
      <c r="I179" s="32" t="s">
        <v>267</v>
      </c>
      <c r="J179" s="32" t="s">
        <v>267</v>
      </c>
      <c r="K179" s="32" t="s">
        <v>267</v>
      </c>
      <c r="L179" s="32" t="s">
        <v>267</v>
      </c>
      <c r="M179" s="110"/>
      <c r="N179" s="18" t="s">
        <v>361</v>
      </c>
      <c r="O179" s="11"/>
    </row>
    <row r="180" spans="1:15" s="4" customFormat="1" ht="21" customHeight="1">
      <c r="A180" s="37" t="s">
        <v>378</v>
      </c>
      <c r="B180" s="39" t="s">
        <v>6</v>
      </c>
      <c r="C180" s="32">
        <v>1629.51</v>
      </c>
      <c r="D180" s="32"/>
      <c r="E180" s="32">
        <f>D180*1.2</f>
        <v>0</v>
      </c>
      <c r="F180" s="32">
        <f>E180/1.8834</f>
        <v>0</v>
      </c>
      <c r="G180" s="32" t="s">
        <v>267</v>
      </c>
      <c r="H180" s="32" t="s">
        <v>267</v>
      </c>
      <c r="I180" s="32" t="s">
        <v>267</v>
      </c>
      <c r="J180" s="32" t="s">
        <v>267</v>
      </c>
      <c r="K180" s="32" t="s">
        <v>267</v>
      </c>
      <c r="L180" s="32" t="s">
        <v>267</v>
      </c>
      <c r="M180" s="110"/>
      <c r="N180" s="18" t="s">
        <v>379</v>
      </c>
      <c r="O180" s="11"/>
    </row>
    <row r="181" spans="1:15" s="4" customFormat="1" ht="21" customHeight="1">
      <c r="A181" s="52" t="s">
        <v>136</v>
      </c>
      <c r="B181" s="39" t="s">
        <v>6</v>
      </c>
      <c r="C181" s="32">
        <v>0.29</v>
      </c>
      <c r="D181" s="32"/>
      <c r="E181" s="32">
        <f t="shared" si="17"/>
        <v>0</v>
      </c>
      <c r="F181" s="32">
        <f t="shared" si="16"/>
        <v>0</v>
      </c>
      <c r="G181" s="32" t="s">
        <v>267</v>
      </c>
      <c r="H181" s="32" t="s">
        <v>267</v>
      </c>
      <c r="I181" s="32" t="s">
        <v>267</v>
      </c>
      <c r="J181" s="32" t="s">
        <v>267</v>
      </c>
      <c r="K181" s="32" t="s">
        <v>267</v>
      </c>
      <c r="L181" s="32" t="s">
        <v>267</v>
      </c>
      <c r="M181" s="110"/>
      <c r="N181" s="18"/>
      <c r="O181" s="11"/>
    </row>
    <row r="182" spans="1:15" s="4" customFormat="1" ht="21" customHeight="1">
      <c r="A182" s="52" t="s">
        <v>135</v>
      </c>
      <c r="B182" s="39" t="s">
        <v>6</v>
      </c>
      <c r="C182" s="32">
        <v>0.35</v>
      </c>
      <c r="D182" s="32"/>
      <c r="E182" s="32">
        <f t="shared" si="17"/>
        <v>0</v>
      </c>
      <c r="F182" s="32">
        <f t="shared" si="16"/>
        <v>0</v>
      </c>
      <c r="G182" s="32" t="s">
        <v>267</v>
      </c>
      <c r="H182" s="32" t="s">
        <v>267</v>
      </c>
      <c r="I182" s="32" t="s">
        <v>267</v>
      </c>
      <c r="J182" s="32" t="s">
        <v>267</v>
      </c>
      <c r="K182" s="32" t="s">
        <v>267</v>
      </c>
      <c r="L182" s="32" t="s">
        <v>267</v>
      </c>
      <c r="M182" s="110"/>
      <c r="N182" s="18"/>
      <c r="O182" s="11"/>
    </row>
    <row r="183" spans="1:15" s="4" customFormat="1" ht="21" customHeight="1">
      <c r="A183" s="52" t="s">
        <v>133</v>
      </c>
      <c r="B183" s="39" t="s">
        <v>6</v>
      </c>
      <c r="C183" s="32">
        <v>0.58</v>
      </c>
      <c r="D183" s="32"/>
      <c r="E183" s="32">
        <f t="shared" si="17"/>
        <v>0</v>
      </c>
      <c r="F183" s="32">
        <f t="shared" si="16"/>
        <v>0</v>
      </c>
      <c r="G183" s="32" t="s">
        <v>267</v>
      </c>
      <c r="H183" s="32" t="s">
        <v>267</v>
      </c>
      <c r="I183" s="32" t="s">
        <v>267</v>
      </c>
      <c r="J183" s="32" t="s">
        <v>267</v>
      </c>
      <c r="K183" s="32" t="s">
        <v>267</v>
      </c>
      <c r="L183" s="32" t="s">
        <v>267</v>
      </c>
      <c r="M183" s="110"/>
      <c r="N183" s="18"/>
      <c r="O183" s="11"/>
    </row>
    <row r="184" spans="1:15" s="4" customFormat="1" ht="21" customHeight="1">
      <c r="A184" s="52" t="s">
        <v>134</v>
      </c>
      <c r="B184" s="39" t="s">
        <v>6</v>
      </c>
      <c r="C184" s="32">
        <v>0.67</v>
      </c>
      <c r="D184" s="32"/>
      <c r="E184" s="32">
        <f t="shared" si="17"/>
        <v>0</v>
      </c>
      <c r="F184" s="32">
        <f t="shared" si="16"/>
        <v>0</v>
      </c>
      <c r="G184" s="32" t="s">
        <v>267</v>
      </c>
      <c r="H184" s="32" t="s">
        <v>267</v>
      </c>
      <c r="I184" s="32" t="s">
        <v>267</v>
      </c>
      <c r="J184" s="32" t="s">
        <v>267</v>
      </c>
      <c r="K184" s="32" t="s">
        <v>267</v>
      </c>
      <c r="L184" s="32" t="s">
        <v>267</v>
      </c>
      <c r="M184" s="110"/>
      <c r="N184" s="18"/>
      <c r="O184" s="11"/>
    </row>
    <row r="185" spans="1:15" s="4" customFormat="1" ht="21" customHeight="1">
      <c r="A185" s="52" t="s">
        <v>137</v>
      </c>
      <c r="B185" s="39" t="s">
        <v>6</v>
      </c>
      <c r="C185" s="32">
        <v>0.66</v>
      </c>
      <c r="D185" s="32"/>
      <c r="E185" s="32">
        <f t="shared" si="17"/>
        <v>0</v>
      </c>
      <c r="F185" s="32">
        <f t="shared" si="16"/>
        <v>0</v>
      </c>
      <c r="G185" s="32" t="s">
        <v>267</v>
      </c>
      <c r="H185" s="32" t="s">
        <v>267</v>
      </c>
      <c r="I185" s="32" t="s">
        <v>267</v>
      </c>
      <c r="J185" s="32" t="s">
        <v>267</v>
      </c>
      <c r="K185" s="32" t="s">
        <v>267</v>
      </c>
      <c r="L185" s="32" t="s">
        <v>267</v>
      </c>
      <c r="M185" s="110"/>
      <c r="N185" s="18"/>
      <c r="O185" s="11"/>
    </row>
    <row r="186" spans="1:15" s="4" customFormat="1" ht="21" customHeight="1">
      <c r="A186" s="52" t="s">
        <v>138</v>
      </c>
      <c r="B186" s="39" t="s">
        <v>6</v>
      </c>
      <c r="C186" s="32">
        <v>0.75</v>
      </c>
      <c r="D186" s="32"/>
      <c r="E186" s="32">
        <f t="shared" si="17"/>
        <v>0</v>
      </c>
      <c r="F186" s="32">
        <f t="shared" si="16"/>
        <v>0</v>
      </c>
      <c r="G186" s="32" t="s">
        <v>267</v>
      </c>
      <c r="H186" s="32" t="s">
        <v>267</v>
      </c>
      <c r="I186" s="32" t="s">
        <v>267</v>
      </c>
      <c r="J186" s="32" t="s">
        <v>267</v>
      </c>
      <c r="K186" s="32" t="s">
        <v>267</v>
      </c>
      <c r="L186" s="32" t="s">
        <v>267</v>
      </c>
      <c r="M186" s="110"/>
      <c r="N186" s="18"/>
      <c r="O186" s="11"/>
    </row>
    <row r="187" spans="1:15" s="4" customFormat="1" ht="21" customHeight="1">
      <c r="A187" s="52" t="s">
        <v>139</v>
      </c>
      <c r="B187" s="39" t="s">
        <v>6</v>
      </c>
      <c r="C187" s="32">
        <v>0.86</v>
      </c>
      <c r="D187" s="32"/>
      <c r="E187" s="32">
        <f t="shared" si="17"/>
        <v>0</v>
      </c>
      <c r="F187" s="32">
        <f t="shared" si="16"/>
        <v>0</v>
      </c>
      <c r="G187" s="32" t="s">
        <v>267</v>
      </c>
      <c r="H187" s="32" t="s">
        <v>267</v>
      </c>
      <c r="I187" s="32" t="s">
        <v>267</v>
      </c>
      <c r="J187" s="32" t="s">
        <v>267</v>
      </c>
      <c r="K187" s="32" t="s">
        <v>267</v>
      </c>
      <c r="L187" s="32" t="s">
        <v>267</v>
      </c>
      <c r="M187" s="110"/>
      <c r="N187" s="18"/>
      <c r="O187" s="12"/>
    </row>
    <row r="188" spans="1:15" s="2" customFormat="1" ht="21" customHeight="1" hidden="1">
      <c r="A188" s="53" t="s">
        <v>198</v>
      </c>
      <c r="B188" s="39" t="s">
        <v>6</v>
      </c>
      <c r="C188" s="32" t="e">
        <f>#REF!/10000</f>
        <v>#REF!</v>
      </c>
      <c r="D188" s="32"/>
      <c r="E188" s="32">
        <f t="shared" si="17"/>
        <v>0</v>
      </c>
      <c r="F188" s="32">
        <f t="shared" si="16"/>
        <v>0</v>
      </c>
      <c r="G188" s="32" t="s">
        <v>267</v>
      </c>
      <c r="H188" s="32" t="s">
        <v>267</v>
      </c>
      <c r="I188" s="32" t="s">
        <v>267</v>
      </c>
      <c r="J188" s="32" t="s">
        <v>267</v>
      </c>
      <c r="K188" s="32" t="s">
        <v>267</v>
      </c>
      <c r="L188" s="32" t="s">
        <v>267</v>
      </c>
      <c r="M188" s="110"/>
      <c r="N188" s="18"/>
      <c r="O188" s="92"/>
    </row>
    <row r="189" spans="1:15" s="4" customFormat="1" ht="21" customHeight="1" hidden="1">
      <c r="A189" s="49" t="s">
        <v>105</v>
      </c>
      <c r="B189" s="39" t="s">
        <v>6</v>
      </c>
      <c r="C189" s="32" t="e">
        <f>#REF!/10000</f>
        <v>#REF!</v>
      </c>
      <c r="D189" s="32"/>
      <c r="E189" s="32">
        <f t="shared" si="17"/>
        <v>0</v>
      </c>
      <c r="F189" s="32">
        <f t="shared" si="16"/>
        <v>0</v>
      </c>
      <c r="G189" s="32" t="s">
        <v>267</v>
      </c>
      <c r="H189" s="32" t="s">
        <v>267</v>
      </c>
      <c r="I189" s="32" t="s">
        <v>267</v>
      </c>
      <c r="J189" s="32" t="s">
        <v>267</v>
      </c>
      <c r="K189" s="32" t="s">
        <v>267</v>
      </c>
      <c r="L189" s="32" t="s">
        <v>267</v>
      </c>
      <c r="M189" s="110"/>
      <c r="N189" s="18" t="s">
        <v>274</v>
      </c>
      <c r="O189" s="11"/>
    </row>
    <row r="190" spans="1:15" s="4" customFormat="1" ht="21" customHeight="1" hidden="1">
      <c r="A190" s="48" t="s">
        <v>184</v>
      </c>
      <c r="B190" s="21" t="s">
        <v>6</v>
      </c>
      <c r="C190" s="32" t="e">
        <f>#REF!/10000</f>
        <v>#REF!</v>
      </c>
      <c r="D190" s="32"/>
      <c r="E190" s="32">
        <f t="shared" si="17"/>
        <v>0</v>
      </c>
      <c r="F190" s="32">
        <f t="shared" si="16"/>
        <v>0</v>
      </c>
      <c r="G190" s="32" t="s">
        <v>267</v>
      </c>
      <c r="H190" s="32" t="s">
        <v>267</v>
      </c>
      <c r="I190" s="32" t="s">
        <v>267</v>
      </c>
      <c r="J190" s="32" t="s">
        <v>267</v>
      </c>
      <c r="K190" s="32" t="s">
        <v>267</v>
      </c>
      <c r="L190" s="32" t="s">
        <v>267</v>
      </c>
      <c r="M190" s="110"/>
      <c r="N190" s="18"/>
      <c r="O190" s="11"/>
    </row>
    <row r="191" spans="1:15" s="3" customFormat="1" ht="21" customHeight="1" hidden="1">
      <c r="A191" s="54" t="s">
        <v>150</v>
      </c>
      <c r="B191" s="39" t="s">
        <v>6</v>
      </c>
      <c r="C191" s="32" t="e">
        <f>#REF!/10000</f>
        <v>#REF!</v>
      </c>
      <c r="D191" s="32"/>
      <c r="E191" s="32">
        <f t="shared" si="17"/>
        <v>0</v>
      </c>
      <c r="F191" s="32">
        <f t="shared" si="16"/>
        <v>0</v>
      </c>
      <c r="G191" s="32" t="s">
        <v>267</v>
      </c>
      <c r="H191" s="32" t="s">
        <v>267</v>
      </c>
      <c r="I191" s="32" t="s">
        <v>267</v>
      </c>
      <c r="J191" s="32" t="s">
        <v>267</v>
      </c>
      <c r="K191" s="32" t="s">
        <v>267</v>
      </c>
      <c r="L191" s="32" t="s">
        <v>267</v>
      </c>
      <c r="M191" s="110"/>
      <c r="N191" s="18" t="s">
        <v>274</v>
      </c>
      <c r="O191" s="11"/>
    </row>
    <row r="192" spans="1:15" s="3" customFormat="1" ht="21" customHeight="1" hidden="1">
      <c r="A192" s="54" t="s">
        <v>231</v>
      </c>
      <c r="B192" s="39" t="s">
        <v>6</v>
      </c>
      <c r="C192" s="32" t="e">
        <f>#REF!/10000</f>
        <v>#REF!</v>
      </c>
      <c r="D192" s="32"/>
      <c r="E192" s="32">
        <f t="shared" si="17"/>
        <v>0</v>
      </c>
      <c r="F192" s="32">
        <f t="shared" si="16"/>
        <v>0</v>
      </c>
      <c r="G192" s="32" t="s">
        <v>267</v>
      </c>
      <c r="H192" s="32" t="s">
        <v>267</v>
      </c>
      <c r="I192" s="32" t="s">
        <v>267</v>
      </c>
      <c r="J192" s="32" t="s">
        <v>267</v>
      </c>
      <c r="K192" s="32" t="s">
        <v>267</v>
      </c>
      <c r="L192" s="32" t="s">
        <v>267</v>
      </c>
      <c r="M192" s="110"/>
      <c r="N192" s="18" t="s">
        <v>272</v>
      </c>
      <c r="O192" s="11"/>
    </row>
    <row r="193" spans="1:15" s="4" customFormat="1" ht="21" customHeight="1" hidden="1">
      <c r="A193" s="45" t="s">
        <v>301</v>
      </c>
      <c r="B193" s="39" t="s">
        <v>6</v>
      </c>
      <c r="C193" s="32" t="e">
        <f>#REF!/10000</f>
        <v>#REF!</v>
      </c>
      <c r="D193" s="32"/>
      <c r="E193" s="32">
        <f t="shared" si="17"/>
        <v>0</v>
      </c>
      <c r="F193" s="32">
        <f t="shared" si="16"/>
        <v>0</v>
      </c>
      <c r="G193" s="32" t="s">
        <v>267</v>
      </c>
      <c r="H193" s="32" t="s">
        <v>267</v>
      </c>
      <c r="I193" s="32" t="s">
        <v>267</v>
      </c>
      <c r="J193" s="32" t="s">
        <v>267</v>
      </c>
      <c r="K193" s="32" t="s">
        <v>267</v>
      </c>
      <c r="L193" s="32" t="s">
        <v>267</v>
      </c>
      <c r="M193" s="110"/>
      <c r="N193" s="18"/>
      <c r="O193" s="11"/>
    </row>
    <row r="194" spans="1:15" s="4" customFormat="1" ht="21" customHeight="1" hidden="1">
      <c r="A194" s="45" t="s">
        <v>51</v>
      </c>
      <c r="B194" s="39" t="s">
        <v>6</v>
      </c>
      <c r="C194" s="32" t="e">
        <f>#REF!/10000</f>
        <v>#REF!</v>
      </c>
      <c r="D194" s="32"/>
      <c r="E194" s="32">
        <f t="shared" si="17"/>
        <v>0</v>
      </c>
      <c r="F194" s="32">
        <f t="shared" si="16"/>
        <v>0</v>
      </c>
      <c r="G194" s="32" t="s">
        <v>267</v>
      </c>
      <c r="H194" s="32" t="s">
        <v>267</v>
      </c>
      <c r="I194" s="32" t="s">
        <v>267</v>
      </c>
      <c r="J194" s="32" t="s">
        <v>267</v>
      </c>
      <c r="K194" s="32" t="s">
        <v>267</v>
      </c>
      <c r="L194" s="32" t="s">
        <v>267</v>
      </c>
      <c r="M194" s="110"/>
      <c r="N194" s="18"/>
      <c r="O194" s="93"/>
    </row>
    <row r="195" spans="1:15" s="4" customFormat="1" ht="21" customHeight="1">
      <c r="A195" s="33" t="s">
        <v>336</v>
      </c>
      <c r="B195" s="39" t="s">
        <v>6</v>
      </c>
      <c r="C195" s="32">
        <v>12</v>
      </c>
      <c r="D195" s="32"/>
      <c r="E195" s="32">
        <f>D195*1.2</f>
        <v>0</v>
      </c>
      <c r="F195" s="32">
        <f t="shared" si="16"/>
        <v>0</v>
      </c>
      <c r="G195" s="32" t="s">
        <v>267</v>
      </c>
      <c r="H195" s="32" t="s">
        <v>267</v>
      </c>
      <c r="I195" s="32" t="s">
        <v>267</v>
      </c>
      <c r="J195" s="32" t="s">
        <v>267</v>
      </c>
      <c r="K195" s="32" t="s">
        <v>267</v>
      </c>
      <c r="L195" s="32" t="s">
        <v>267</v>
      </c>
      <c r="M195" s="110"/>
      <c r="N195" s="18" t="s">
        <v>334</v>
      </c>
      <c r="O195" s="12"/>
    </row>
    <row r="196" spans="1:15" s="4" customFormat="1" ht="21" customHeight="1">
      <c r="A196" s="50" t="s">
        <v>52</v>
      </c>
      <c r="B196" s="39" t="s">
        <v>6</v>
      </c>
      <c r="C196" s="32">
        <v>163</v>
      </c>
      <c r="D196" s="32"/>
      <c r="E196" s="32">
        <f t="shared" si="17"/>
        <v>0</v>
      </c>
      <c r="F196" s="32">
        <f t="shared" si="16"/>
        <v>0</v>
      </c>
      <c r="G196" s="32" t="s">
        <v>267</v>
      </c>
      <c r="H196" s="32" t="s">
        <v>267</v>
      </c>
      <c r="I196" s="32" t="s">
        <v>267</v>
      </c>
      <c r="J196" s="32" t="s">
        <v>267</v>
      </c>
      <c r="K196" s="32" t="s">
        <v>267</v>
      </c>
      <c r="L196" s="32" t="s">
        <v>267</v>
      </c>
      <c r="M196" s="110"/>
      <c r="N196" s="18"/>
      <c r="O196" s="12"/>
    </row>
    <row r="197" spans="1:15" s="4" customFormat="1" ht="21" customHeight="1" hidden="1">
      <c r="A197" s="56" t="s">
        <v>203</v>
      </c>
      <c r="B197" s="39" t="s">
        <v>6</v>
      </c>
      <c r="C197" s="32" t="e">
        <f>#REF!/10000</f>
        <v>#REF!</v>
      </c>
      <c r="D197" s="32"/>
      <c r="E197" s="32">
        <f t="shared" si="17"/>
        <v>0</v>
      </c>
      <c r="F197" s="32">
        <f t="shared" si="16"/>
        <v>0</v>
      </c>
      <c r="G197" s="32" t="s">
        <v>267</v>
      </c>
      <c r="H197" s="32" t="s">
        <v>267</v>
      </c>
      <c r="I197" s="32" t="s">
        <v>267</v>
      </c>
      <c r="J197" s="32" t="s">
        <v>267</v>
      </c>
      <c r="K197" s="32" t="s">
        <v>267</v>
      </c>
      <c r="L197" s="32" t="s">
        <v>267</v>
      </c>
      <c r="M197" s="110"/>
      <c r="N197" s="18" t="s">
        <v>274</v>
      </c>
      <c r="O197" s="12"/>
    </row>
    <row r="198" spans="1:15" s="4" customFormat="1" ht="21" customHeight="1">
      <c r="A198" s="38" t="s">
        <v>225</v>
      </c>
      <c r="B198" s="39" t="s">
        <v>356</v>
      </c>
      <c r="C198" s="32">
        <v>40.78</v>
      </c>
      <c r="D198" s="32"/>
      <c r="E198" s="32">
        <f t="shared" si="17"/>
        <v>0</v>
      </c>
      <c r="F198" s="32">
        <f t="shared" si="16"/>
        <v>0</v>
      </c>
      <c r="G198" s="32" t="s">
        <v>267</v>
      </c>
      <c r="H198" s="32" t="s">
        <v>267</v>
      </c>
      <c r="I198" s="32" t="s">
        <v>267</v>
      </c>
      <c r="J198" s="32" t="s">
        <v>267</v>
      </c>
      <c r="K198" s="32" t="s">
        <v>267</v>
      </c>
      <c r="L198" s="32" t="s">
        <v>267</v>
      </c>
      <c r="M198" s="110"/>
      <c r="N198" s="18" t="s">
        <v>272</v>
      </c>
      <c r="O198" s="12"/>
    </row>
    <row r="199" spans="1:15" s="4" customFormat="1" ht="21" customHeight="1">
      <c r="A199" s="38" t="s">
        <v>224</v>
      </c>
      <c r="B199" s="39" t="s">
        <v>356</v>
      </c>
      <c r="C199" s="32">
        <v>49.9</v>
      </c>
      <c r="D199" s="32"/>
      <c r="E199" s="32">
        <f t="shared" si="17"/>
        <v>0</v>
      </c>
      <c r="F199" s="32">
        <f t="shared" si="16"/>
        <v>0</v>
      </c>
      <c r="G199" s="32" t="s">
        <v>267</v>
      </c>
      <c r="H199" s="32" t="s">
        <v>267</v>
      </c>
      <c r="I199" s="32" t="s">
        <v>267</v>
      </c>
      <c r="J199" s="32" t="s">
        <v>267</v>
      </c>
      <c r="K199" s="32" t="s">
        <v>267</v>
      </c>
      <c r="L199" s="32" t="s">
        <v>267</v>
      </c>
      <c r="M199" s="110"/>
      <c r="N199" s="18" t="s">
        <v>272</v>
      </c>
      <c r="O199" s="13"/>
    </row>
    <row r="200" spans="1:15" s="4" customFormat="1" ht="21" customHeight="1">
      <c r="A200" s="35" t="s">
        <v>219</v>
      </c>
      <c r="B200" s="39" t="s">
        <v>356</v>
      </c>
      <c r="C200" s="32">
        <v>108.01</v>
      </c>
      <c r="D200" s="32"/>
      <c r="E200" s="32">
        <f t="shared" si="17"/>
        <v>0</v>
      </c>
      <c r="F200" s="32">
        <f t="shared" si="16"/>
        <v>0</v>
      </c>
      <c r="G200" s="32" t="s">
        <v>267</v>
      </c>
      <c r="H200" s="32" t="s">
        <v>267</v>
      </c>
      <c r="I200" s="32" t="s">
        <v>267</v>
      </c>
      <c r="J200" s="32" t="s">
        <v>267</v>
      </c>
      <c r="K200" s="32" t="s">
        <v>267</v>
      </c>
      <c r="L200" s="32" t="s">
        <v>267</v>
      </c>
      <c r="M200" s="110"/>
      <c r="N200" s="18" t="s">
        <v>272</v>
      </c>
      <c r="O200" s="13"/>
    </row>
    <row r="201" spans="1:15" s="4" customFormat="1" ht="21" customHeight="1" hidden="1">
      <c r="A201" s="49" t="s">
        <v>212</v>
      </c>
      <c r="B201" s="39" t="s">
        <v>6</v>
      </c>
      <c r="C201" s="32" t="e">
        <f>#REF!/10000</f>
        <v>#REF!</v>
      </c>
      <c r="D201" s="32"/>
      <c r="E201" s="32">
        <f t="shared" si="17"/>
        <v>0</v>
      </c>
      <c r="F201" s="32">
        <f t="shared" si="16"/>
        <v>0</v>
      </c>
      <c r="G201" s="32" t="s">
        <v>267</v>
      </c>
      <c r="H201" s="32" t="s">
        <v>267</v>
      </c>
      <c r="I201" s="32" t="s">
        <v>267</v>
      </c>
      <c r="J201" s="32" t="s">
        <v>267</v>
      </c>
      <c r="K201" s="32" t="s">
        <v>267</v>
      </c>
      <c r="L201" s="32" t="s">
        <v>267</v>
      </c>
      <c r="M201" s="110"/>
      <c r="N201" s="18" t="s">
        <v>279</v>
      </c>
      <c r="O201" s="13"/>
    </row>
    <row r="202" spans="1:15" s="4" customFormat="1" ht="21" customHeight="1" hidden="1">
      <c r="A202" s="57" t="s">
        <v>202</v>
      </c>
      <c r="B202" s="39" t="s">
        <v>6</v>
      </c>
      <c r="C202" s="32" t="e">
        <f>#REF!/10000</f>
        <v>#REF!</v>
      </c>
      <c r="D202" s="32"/>
      <c r="E202" s="32">
        <f t="shared" si="17"/>
        <v>0</v>
      </c>
      <c r="F202" s="32">
        <f t="shared" si="16"/>
        <v>0</v>
      </c>
      <c r="G202" s="32" t="s">
        <v>267</v>
      </c>
      <c r="H202" s="32" t="s">
        <v>267</v>
      </c>
      <c r="I202" s="32" t="s">
        <v>267</v>
      </c>
      <c r="J202" s="32" t="s">
        <v>267</v>
      </c>
      <c r="K202" s="32" t="s">
        <v>267</v>
      </c>
      <c r="L202" s="32" t="s">
        <v>267</v>
      </c>
      <c r="M202" s="110"/>
      <c r="N202" s="18" t="s">
        <v>274</v>
      </c>
      <c r="O202" s="11"/>
    </row>
    <row r="203" spans="1:15" s="4" customFormat="1" ht="21" customHeight="1" hidden="1">
      <c r="A203" s="57" t="s">
        <v>201</v>
      </c>
      <c r="B203" s="39" t="s">
        <v>6</v>
      </c>
      <c r="C203" s="32" t="e">
        <f>#REF!/10000</f>
        <v>#REF!</v>
      </c>
      <c r="D203" s="32"/>
      <c r="E203" s="32">
        <f t="shared" si="17"/>
        <v>0</v>
      </c>
      <c r="F203" s="32">
        <f t="shared" si="16"/>
        <v>0</v>
      </c>
      <c r="G203" s="32" t="s">
        <v>267</v>
      </c>
      <c r="H203" s="32" t="s">
        <v>267</v>
      </c>
      <c r="I203" s="32" t="s">
        <v>267</v>
      </c>
      <c r="J203" s="32" t="s">
        <v>267</v>
      </c>
      <c r="K203" s="32" t="s">
        <v>267</v>
      </c>
      <c r="L203" s="32" t="s">
        <v>267</v>
      </c>
      <c r="M203" s="110"/>
      <c r="N203" s="18" t="s">
        <v>274</v>
      </c>
      <c r="O203" s="11"/>
    </row>
    <row r="204" spans="1:15" s="4" customFormat="1" ht="21" customHeight="1" hidden="1">
      <c r="A204" s="48" t="s">
        <v>53</v>
      </c>
      <c r="B204" s="39" t="s">
        <v>6</v>
      </c>
      <c r="C204" s="32" t="e">
        <f>#REF!/10000</f>
        <v>#REF!</v>
      </c>
      <c r="D204" s="32"/>
      <c r="E204" s="32">
        <f t="shared" si="17"/>
        <v>0</v>
      </c>
      <c r="F204" s="32">
        <f t="shared" si="16"/>
        <v>0</v>
      </c>
      <c r="G204" s="32" t="s">
        <v>267</v>
      </c>
      <c r="H204" s="32" t="s">
        <v>267</v>
      </c>
      <c r="I204" s="32" t="s">
        <v>267</v>
      </c>
      <c r="J204" s="32" t="s">
        <v>267</v>
      </c>
      <c r="K204" s="32" t="s">
        <v>267</v>
      </c>
      <c r="L204" s="32" t="s">
        <v>267</v>
      </c>
      <c r="M204" s="110"/>
      <c r="N204" s="18"/>
      <c r="O204" s="11"/>
    </row>
    <row r="205" spans="1:15" s="5" customFormat="1" ht="21" customHeight="1">
      <c r="A205" s="51" t="s">
        <v>54</v>
      </c>
      <c r="B205" s="39" t="s">
        <v>6</v>
      </c>
      <c r="C205" s="32">
        <v>274.5</v>
      </c>
      <c r="D205" s="32"/>
      <c r="E205" s="32">
        <f t="shared" si="17"/>
        <v>0</v>
      </c>
      <c r="F205" s="32">
        <f t="shared" si="16"/>
        <v>0</v>
      </c>
      <c r="G205" s="32" t="s">
        <v>267</v>
      </c>
      <c r="H205" s="32" t="s">
        <v>267</v>
      </c>
      <c r="I205" s="32" t="s">
        <v>267</v>
      </c>
      <c r="J205" s="32" t="s">
        <v>267</v>
      </c>
      <c r="K205" s="32" t="s">
        <v>267</v>
      </c>
      <c r="L205" s="32" t="s">
        <v>267</v>
      </c>
      <c r="M205" s="110"/>
      <c r="N205" s="18"/>
      <c r="O205" s="11"/>
    </row>
    <row r="206" spans="1:15" s="5" customFormat="1" ht="21" customHeight="1" hidden="1">
      <c r="A206" s="54" t="s">
        <v>149</v>
      </c>
      <c r="B206" s="39" t="s">
        <v>142</v>
      </c>
      <c r="C206" s="32" t="e">
        <f>#REF!/10000</f>
        <v>#REF!</v>
      </c>
      <c r="D206" s="32"/>
      <c r="E206" s="32">
        <f t="shared" si="17"/>
        <v>0</v>
      </c>
      <c r="F206" s="32">
        <f t="shared" si="16"/>
        <v>0</v>
      </c>
      <c r="G206" s="32" t="s">
        <v>267</v>
      </c>
      <c r="H206" s="32" t="s">
        <v>267</v>
      </c>
      <c r="I206" s="32" t="s">
        <v>267</v>
      </c>
      <c r="J206" s="32" t="s">
        <v>267</v>
      </c>
      <c r="K206" s="32" t="s">
        <v>267</v>
      </c>
      <c r="L206" s="32" t="s">
        <v>267</v>
      </c>
      <c r="M206" s="110"/>
      <c r="N206" s="18" t="s">
        <v>274</v>
      </c>
      <c r="O206" s="11"/>
    </row>
    <row r="207" spans="1:15" s="5" customFormat="1" ht="18" customHeight="1">
      <c r="A207" s="36" t="s">
        <v>314</v>
      </c>
      <c r="B207" s="42" t="s">
        <v>0</v>
      </c>
      <c r="C207" s="32">
        <v>3.2</v>
      </c>
      <c r="D207" s="32"/>
      <c r="E207" s="32">
        <f t="shared" si="17"/>
        <v>0</v>
      </c>
      <c r="F207" s="32">
        <f t="shared" si="16"/>
        <v>0</v>
      </c>
      <c r="G207" s="32" t="s">
        <v>267</v>
      </c>
      <c r="H207" s="32" t="s">
        <v>267</v>
      </c>
      <c r="I207" s="32" t="s">
        <v>267</v>
      </c>
      <c r="J207" s="32" t="s">
        <v>267</v>
      </c>
      <c r="K207" s="32" t="s">
        <v>267</v>
      </c>
      <c r="L207" s="32" t="s">
        <v>267</v>
      </c>
      <c r="M207" s="110"/>
      <c r="N207" s="18" t="s">
        <v>381</v>
      </c>
      <c r="O207" s="11"/>
    </row>
    <row r="208" spans="1:15" s="4" customFormat="1" ht="18" customHeight="1">
      <c r="A208" s="36" t="s">
        <v>226</v>
      </c>
      <c r="B208" s="42" t="s">
        <v>0</v>
      </c>
      <c r="C208" s="32">
        <v>3.97</v>
      </c>
      <c r="D208" s="32"/>
      <c r="E208" s="32">
        <f t="shared" si="17"/>
        <v>0</v>
      </c>
      <c r="F208" s="32">
        <f t="shared" si="16"/>
        <v>0</v>
      </c>
      <c r="G208" s="32" t="s">
        <v>267</v>
      </c>
      <c r="H208" s="32" t="s">
        <v>267</v>
      </c>
      <c r="I208" s="32" t="s">
        <v>267</v>
      </c>
      <c r="J208" s="32" t="s">
        <v>267</v>
      </c>
      <c r="K208" s="32" t="s">
        <v>267</v>
      </c>
      <c r="L208" s="32" t="s">
        <v>267</v>
      </c>
      <c r="M208" s="110"/>
      <c r="N208" s="18" t="s">
        <v>381</v>
      </c>
      <c r="O208" s="11"/>
    </row>
    <row r="209" spans="1:15" s="4" customFormat="1" ht="18" customHeight="1" hidden="1">
      <c r="A209" s="36" t="s">
        <v>195</v>
      </c>
      <c r="B209" s="42" t="s">
        <v>0</v>
      </c>
      <c r="C209" s="32" t="e">
        <f>#REF!/10000</f>
        <v>#REF!</v>
      </c>
      <c r="D209" s="32"/>
      <c r="E209" s="32">
        <f t="shared" si="17"/>
        <v>0</v>
      </c>
      <c r="F209" s="32">
        <f t="shared" si="16"/>
        <v>0</v>
      </c>
      <c r="G209" s="32" t="s">
        <v>267</v>
      </c>
      <c r="H209" s="32" t="s">
        <v>267</v>
      </c>
      <c r="I209" s="32" t="s">
        <v>267</v>
      </c>
      <c r="J209" s="32" t="s">
        <v>267</v>
      </c>
      <c r="K209" s="32" t="s">
        <v>267</v>
      </c>
      <c r="L209" s="32" t="s">
        <v>267</v>
      </c>
      <c r="M209" s="110"/>
      <c r="N209" s="18" t="s">
        <v>311</v>
      </c>
      <c r="O209" s="11"/>
    </row>
    <row r="210" spans="1:15" s="4" customFormat="1" ht="18" customHeight="1" hidden="1">
      <c r="A210" s="36" t="s">
        <v>113</v>
      </c>
      <c r="B210" s="42" t="s">
        <v>0</v>
      </c>
      <c r="C210" s="32" t="e">
        <f>#REF!/10000</f>
        <v>#REF!</v>
      </c>
      <c r="D210" s="32"/>
      <c r="E210" s="32">
        <f t="shared" si="17"/>
        <v>0</v>
      </c>
      <c r="F210" s="32">
        <f t="shared" si="16"/>
        <v>0</v>
      </c>
      <c r="G210" s="32" t="s">
        <v>267</v>
      </c>
      <c r="H210" s="32" t="s">
        <v>267</v>
      </c>
      <c r="I210" s="32" t="s">
        <v>267</v>
      </c>
      <c r="J210" s="32" t="s">
        <v>267</v>
      </c>
      <c r="K210" s="32" t="s">
        <v>267</v>
      </c>
      <c r="L210" s="32" t="s">
        <v>267</v>
      </c>
      <c r="M210" s="110"/>
      <c r="N210" s="18" t="s">
        <v>311</v>
      </c>
      <c r="O210" s="11"/>
    </row>
    <row r="211" spans="1:15" s="4" customFormat="1" ht="18" customHeight="1" hidden="1">
      <c r="A211" s="36" t="s">
        <v>114</v>
      </c>
      <c r="B211" s="42" t="s">
        <v>0</v>
      </c>
      <c r="C211" s="32" t="e">
        <f>#REF!/10000</f>
        <v>#REF!</v>
      </c>
      <c r="D211" s="32"/>
      <c r="E211" s="32">
        <f t="shared" si="17"/>
        <v>0</v>
      </c>
      <c r="F211" s="32">
        <f t="shared" si="16"/>
        <v>0</v>
      </c>
      <c r="G211" s="32" t="s">
        <v>267</v>
      </c>
      <c r="H211" s="32" t="s">
        <v>267</v>
      </c>
      <c r="I211" s="32" t="s">
        <v>267</v>
      </c>
      <c r="J211" s="32" t="s">
        <v>267</v>
      </c>
      <c r="K211" s="32" t="s">
        <v>267</v>
      </c>
      <c r="L211" s="32" t="s">
        <v>267</v>
      </c>
      <c r="M211" s="110"/>
      <c r="N211" s="18" t="s">
        <v>311</v>
      </c>
      <c r="O211" s="16"/>
    </row>
    <row r="212" spans="1:15" s="4" customFormat="1" ht="18" customHeight="1" hidden="1">
      <c r="A212" s="36" t="s">
        <v>192</v>
      </c>
      <c r="B212" s="42" t="s">
        <v>0</v>
      </c>
      <c r="C212" s="32" t="e">
        <f>#REF!/10000</f>
        <v>#REF!</v>
      </c>
      <c r="D212" s="32"/>
      <c r="E212" s="32">
        <f t="shared" si="17"/>
        <v>0</v>
      </c>
      <c r="F212" s="32">
        <f t="shared" si="16"/>
        <v>0</v>
      </c>
      <c r="G212" s="32" t="s">
        <v>267</v>
      </c>
      <c r="H212" s="32" t="s">
        <v>267</v>
      </c>
      <c r="I212" s="32" t="s">
        <v>267</v>
      </c>
      <c r="J212" s="32" t="s">
        <v>267</v>
      </c>
      <c r="K212" s="32" t="s">
        <v>267</v>
      </c>
      <c r="L212" s="32" t="s">
        <v>267</v>
      </c>
      <c r="M212" s="110"/>
      <c r="N212" s="18" t="s">
        <v>311</v>
      </c>
      <c r="O212" s="16"/>
    </row>
    <row r="213" spans="1:15" s="4" customFormat="1" ht="18" customHeight="1">
      <c r="A213" s="34" t="s">
        <v>9</v>
      </c>
      <c r="B213" s="43" t="s">
        <v>6</v>
      </c>
      <c r="C213" s="32">
        <v>24.79</v>
      </c>
      <c r="D213" s="32"/>
      <c r="E213" s="32">
        <f>D213*1.1</f>
        <v>0</v>
      </c>
      <c r="F213" s="32">
        <f t="shared" si="16"/>
        <v>0</v>
      </c>
      <c r="G213" s="32" t="s">
        <v>267</v>
      </c>
      <c r="H213" s="32" t="s">
        <v>267</v>
      </c>
      <c r="I213" s="32" t="s">
        <v>267</v>
      </c>
      <c r="J213" s="32" t="s">
        <v>267</v>
      </c>
      <c r="K213" s="32" t="s">
        <v>267</v>
      </c>
      <c r="L213" s="32" t="s">
        <v>267</v>
      </c>
      <c r="M213" s="110"/>
      <c r="N213" s="18" t="s">
        <v>311</v>
      </c>
      <c r="O213" s="16"/>
    </row>
    <row r="214" spans="1:15" s="4" customFormat="1" ht="18" customHeight="1">
      <c r="A214" s="35" t="s">
        <v>41</v>
      </c>
      <c r="B214" s="43" t="s">
        <v>6</v>
      </c>
      <c r="C214" s="32">
        <v>35.01</v>
      </c>
      <c r="D214" s="32"/>
      <c r="E214" s="32">
        <f>D214*1.1</f>
        <v>0</v>
      </c>
      <c r="F214" s="32">
        <f t="shared" si="16"/>
        <v>0</v>
      </c>
      <c r="G214" s="32" t="s">
        <v>267</v>
      </c>
      <c r="H214" s="32" t="s">
        <v>267</v>
      </c>
      <c r="I214" s="32" t="s">
        <v>267</v>
      </c>
      <c r="J214" s="32" t="s">
        <v>267</v>
      </c>
      <c r="K214" s="32" t="s">
        <v>267</v>
      </c>
      <c r="L214" s="32" t="s">
        <v>267</v>
      </c>
      <c r="M214" s="110"/>
      <c r="N214" s="18" t="s">
        <v>311</v>
      </c>
      <c r="O214" s="16"/>
    </row>
    <row r="215" spans="1:15" s="4" customFormat="1" ht="18" customHeight="1">
      <c r="A215" s="35" t="s">
        <v>372</v>
      </c>
      <c r="B215" s="43" t="s">
        <v>6</v>
      </c>
      <c r="C215" s="32">
        <v>33.02</v>
      </c>
      <c r="D215" s="32"/>
      <c r="E215" s="32">
        <f>D215*1.1</f>
        <v>0</v>
      </c>
      <c r="F215" s="32">
        <f t="shared" si="16"/>
        <v>0</v>
      </c>
      <c r="G215" s="32" t="s">
        <v>267</v>
      </c>
      <c r="H215" s="32" t="s">
        <v>267</v>
      </c>
      <c r="I215" s="32" t="s">
        <v>267</v>
      </c>
      <c r="J215" s="32" t="s">
        <v>267</v>
      </c>
      <c r="K215" s="32" t="s">
        <v>267</v>
      </c>
      <c r="L215" s="32" t="s">
        <v>267</v>
      </c>
      <c r="M215" s="110"/>
      <c r="N215" s="18" t="s">
        <v>311</v>
      </c>
      <c r="O215" s="16"/>
    </row>
    <row r="216" spans="1:15" s="4" customFormat="1" ht="18" customHeight="1">
      <c r="A216" s="37" t="s">
        <v>373</v>
      </c>
      <c r="B216" s="43" t="s">
        <v>6</v>
      </c>
      <c r="C216" s="32">
        <v>45.31</v>
      </c>
      <c r="D216" s="32"/>
      <c r="E216" s="32">
        <f>D216*1.1</f>
        <v>0</v>
      </c>
      <c r="F216" s="32">
        <f t="shared" si="16"/>
        <v>0</v>
      </c>
      <c r="G216" s="32" t="s">
        <v>267</v>
      </c>
      <c r="H216" s="32" t="s">
        <v>267</v>
      </c>
      <c r="I216" s="32" t="s">
        <v>267</v>
      </c>
      <c r="J216" s="32" t="s">
        <v>267</v>
      </c>
      <c r="K216" s="32" t="s">
        <v>267</v>
      </c>
      <c r="L216" s="32" t="s">
        <v>267</v>
      </c>
      <c r="M216" s="110"/>
      <c r="N216" s="18" t="s">
        <v>387</v>
      </c>
      <c r="O216" s="16"/>
    </row>
    <row r="217" spans="1:15" s="4" customFormat="1" ht="18" customHeight="1">
      <c r="A217" s="37" t="s">
        <v>302</v>
      </c>
      <c r="B217" s="43" t="s">
        <v>6</v>
      </c>
      <c r="C217" s="32">
        <v>216.54</v>
      </c>
      <c r="D217" s="32"/>
      <c r="E217" s="32">
        <f aca="true" t="shared" si="18" ref="E217:E235">D217*1.2</f>
        <v>0</v>
      </c>
      <c r="F217" s="32">
        <f t="shared" si="16"/>
        <v>0</v>
      </c>
      <c r="G217" s="32" t="s">
        <v>267</v>
      </c>
      <c r="H217" s="32" t="s">
        <v>267</v>
      </c>
      <c r="I217" s="32" t="s">
        <v>267</v>
      </c>
      <c r="J217" s="32" t="s">
        <v>267</v>
      </c>
      <c r="K217" s="32" t="s">
        <v>267</v>
      </c>
      <c r="L217" s="32" t="s">
        <v>267</v>
      </c>
      <c r="M217" s="110"/>
      <c r="N217" s="18" t="s">
        <v>311</v>
      </c>
      <c r="O217" s="16"/>
    </row>
    <row r="218" spans="1:15" s="4" customFormat="1" ht="21" customHeight="1" hidden="1">
      <c r="A218" s="37" t="s">
        <v>347</v>
      </c>
      <c r="B218" s="43" t="s">
        <v>6</v>
      </c>
      <c r="C218" s="32">
        <v>119.95</v>
      </c>
      <c r="D218" s="32"/>
      <c r="E218" s="32">
        <f>D218*1.2</f>
        <v>0</v>
      </c>
      <c r="F218" s="32">
        <f>E218/1.8834</f>
        <v>0</v>
      </c>
      <c r="G218" s="32" t="s">
        <v>267</v>
      </c>
      <c r="H218" s="32" t="s">
        <v>267</v>
      </c>
      <c r="I218" s="32" t="s">
        <v>267</v>
      </c>
      <c r="J218" s="32" t="s">
        <v>267</v>
      </c>
      <c r="K218" s="32" t="s">
        <v>267</v>
      </c>
      <c r="L218" s="32" t="s">
        <v>267</v>
      </c>
      <c r="M218" s="110"/>
      <c r="N218" s="18" t="s">
        <v>342</v>
      </c>
      <c r="O218" s="16"/>
    </row>
    <row r="219" spans="1:15" s="4" customFormat="1" ht="18" customHeight="1">
      <c r="A219" s="37" t="s">
        <v>401</v>
      </c>
      <c r="B219" s="43" t="s">
        <v>6</v>
      </c>
      <c r="C219" s="32">
        <v>115.83</v>
      </c>
      <c r="D219" s="32"/>
      <c r="E219" s="32">
        <f>D219*1.2</f>
        <v>0</v>
      </c>
      <c r="F219" s="32">
        <f>E219/1.8834</f>
        <v>0</v>
      </c>
      <c r="G219" s="32" t="s">
        <v>267</v>
      </c>
      <c r="H219" s="32" t="s">
        <v>267</v>
      </c>
      <c r="I219" s="32" t="s">
        <v>267</v>
      </c>
      <c r="J219" s="32" t="s">
        <v>267</v>
      </c>
      <c r="K219" s="32" t="s">
        <v>267</v>
      </c>
      <c r="L219" s="32" t="s">
        <v>267</v>
      </c>
      <c r="M219" s="110"/>
      <c r="N219" s="18" t="s">
        <v>390</v>
      </c>
      <c r="O219" s="16"/>
    </row>
    <row r="220" spans="1:15" s="4" customFormat="1" ht="18" customHeight="1">
      <c r="A220" s="37" t="s">
        <v>303</v>
      </c>
      <c r="B220" s="43" t="s">
        <v>6</v>
      </c>
      <c r="C220" s="32">
        <v>114.95</v>
      </c>
      <c r="D220" s="32"/>
      <c r="E220" s="32">
        <f t="shared" si="18"/>
        <v>0</v>
      </c>
      <c r="F220" s="32">
        <f t="shared" si="16"/>
        <v>0</v>
      </c>
      <c r="G220" s="32" t="s">
        <v>267</v>
      </c>
      <c r="H220" s="32" t="s">
        <v>267</v>
      </c>
      <c r="I220" s="32" t="s">
        <v>267</v>
      </c>
      <c r="J220" s="32" t="s">
        <v>267</v>
      </c>
      <c r="K220" s="32" t="s">
        <v>267</v>
      </c>
      <c r="L220" s="32" t="s">
        <v>267</v>
      </c>
      <c r="M220" s="110"/>
      <c r="N220" s="18" t="s">
        <v>311</v>
      </c>
      <c r="O220" s="16"/>
    </row>
    <row r="221" spans="1:15" s="4" customFormat="1" ht="38.25" customHeight="1">
      <c r="A221" s="38" t="s">
        <v>400</v>
      </c>
      <c r="B221" s="43" t="s">
        <v>6</v>
      </c>
      <c r="C221" s="32">
        <v>127.17</v>
      </c>
      <c r="D221" s="32"/>
      <c r="E221" s="32">
        <f>D221*1.2</f>
        <v>0</v>
      </c>
      <c r="F221" s="32">
        <f>E221/1.8834</f>
        <v>0</v>
      </c>
      <c r="G221" s="32" t="s">
        <v>267</v>
      </c>
      <c r="H221" s="32" t="s">
        <v>267</v>
      </c>
      <c r="I221" s="32" t="s">
        <v>267</v>
      </c>
      <c r="J221" s="32" t="s">
        <v>267</v>
      </c>
      <c r="K221" s="32" t="s">
        <v>267</v>
      </c>
      <c r="L221" s="32" t="s">
        <v>267</v>
      </c>
      <c r="M221" s="110"/>
      <c r="N221" s="106" t="s">
        <v>390</v>
      </c>
      <c r="O221" s="16"/>
    </row>
    <row r="222" spans="1:15" s="4" customFormat="1" ht="38.25" customHeight="1">
      <c r="A222" s="38" t="s">
        <v>399</v>
      </c>
      <c r="B222" s="43" t="s">
        <v>6</v>
      </c>
      <c r="C222" s="32">
        <v>104.13</v>
      </c>
      <c r="D222" s="32"/>
      <c r="E222" s="32">
        <f t="shared" si="18"/>
        <v>0</v>
      </c>
      <c r="F222" s="32">
        <f t="shared" si="16"/>
        <v>0</v>
      </c>
      <c r="G222" s="32" t="s">
        <v>267</v>
      </c>
      <c r="H222" s="32" t="s">
        <v>267</v>
      </c>
      <c r="I222" s="32" t="s">
        <v>267</v>
      </c>
      <c r="J222" s="32" t="s">
        <v>267</v>
      </c>
      <c r="K222" s="32" t="s">
        <v>267</v>
      </c>
      <c r="L222" s="32" t="s">
        <v>267</v>
      </c>
      <c r="M222" s="110"/>
      <c r="N222" s="106" t="s">
        <v>390</v>
      </c>
      <c r="O222" s="16"/>
    </row>
    <row r="223" spans="1:15" s="4" customFormat="1" ht="18" customHeight="1">
      <c r="A223" s="37" t="s">
        <v>398</v>
      </c>
      <c r="B223" s="43" t="s">
        <v>6</v>
      </c>
      <c r="C223" s="32">
        <v>83.47</v>
      </c>
      <c r="D223" s="32"/>
      <c r="E223" s="32">
        <f t="shared" si="18"/>
        <v>0</v>
      </c>
      <c r="F223" s="32">
        <f t="shared" si="16"/>
        <v>0</v>
      </c>
      <c r="G223" s="32" t="s">
        <v>267</v>
      </c>
      <c r="H223" s="32" t="s">
        <v>267</v>
      </c>
      <c r="I223" s="32" t="s">
        <v>267</v>
      </c>
      <c r="J223" s="32" t="s">
        <v>267</v>
      </c>
      <c r="K223" s="32" t="s">
        <v>267</v>
      </c>
      <c r="L223" s="32" t="s">
        <v>267</v>
      </c>
      <c r="M223" s="110"/>
      <c r="N223" s="18" t="s">
        <v>390</v>
      </c>
      <c r="O223" s="16"/>
    </row>
    <row r="224" spans="1:15" s="4" customFormat="1" ht="38.25" customHeight="1">
      <c r="A224" s="38" t="s">
        <v>396</v>
      </c>
      <c r="B224" s="43" t="s">
        <v>6</v>
      </c>
      <c r="C224" s="32">
        <v>81.09</v>
      </c>
      <c r="D224" s="32"/>
      <c r="E224" s="32">
        <f>D224*1.2</f>
        <v>0</v>
      </c>
      <c r="F224" s="32">
        <f>E224/1.8834</f>
        <v>0</v>
      </c>
      <c r="G224" s="32" t="s">
        <v>267</v>
      </c>
      <c r="H224" s="32" t="s">
        <v>267</v>
      </c>
      <c r="I224" s="32" t="s">
        <v>267</v>
      </c>
      <c r="J224" s="32" t="s">
        <v>267</v>
      </c>
      <c r="K224" s="32" t="s">
        <v>267</v>
      </c>
      <c r="L224" s="32" t="s">
        <v>267</v>
      </c>
      <c r="M224" s="110"/>
      <c r="N224" s="106" t="s">
        <v>390</v>
      </c>
      <c r="O224" s="16"/>
    </row>
    <row r="225" spans="1:15" s="4" customFormat="1" ht="18" customHeight="1">
      <c r="A225" s="37" t="s">
        <v>397</v>
      </c>
      <c r="B225" s="43" t="s">
        <v>6</v>
      </c>
      <c r="C225" s="32">
        <v>62.2</v>
      </c>
      <c r="D225" s="32"/>
      <c r="E225" s="32">
        <f>D225*1.2</f>
        <v>0</v>
      </c>
      <c r="F225" s="32">
        <f>E225/1.8834</f>
        <v>0</v>
      </c>
      <c r="G225" s="32" t="s">
        <v>267</v>
      </c>
      <c r="H225" s="32" t="s">
        <v>267</v>
      </c>
      <c r="I225" s="32" t="s">
        <v>267</v>
      </c>
      <c r="J225" s="32" t="s">
        <v>267</v>
      </c>
      <c r="K225" s="32" t="s">
        <v>267</v>
      </c>
      <c r="L225" s="32" t="s">
        <v>267</v>
      </c>
      <c r="M225" s="110"/>
      <c r="N225" s="18" t="s">
        <v>390</v>
      </c>
      <c r="O225" s="16"/>
    </row>
    <row r="226" spans="1:15" s="4" customFormat="1" ht="18" customHeight="1">
      <c r="A226" s="37" t="s">
        <v>304</v>
      </c>
      <c r="B226" s="43" t="s">
        <v>6</v>
      </c>
      <c r="C226" s="32">
        <v>91.16</v>
      </c>
      <c r="D226" s="32"/>
      <c r="E226" s="32">
        <f t="shared" si="18"/>
        <v>0</v>
      </c>
      <c r="F226" s="32">
        <f t="shared" si="16"/>
        <v>0</v>
      </c>
      <c r="G226" s="32" t="s">
        <v>267</v>
      </c>
      <c r="H226" s="32" t="s">
        <v>267</v>
      </c>
      <c r="I226" s="32" t="s">
        <v>267</v>
      </c>
      <c r="J226" s="32" t="s">
        <v>267</v>
      </c>
      <c r="K226" s="32" t="s">
        <v>267</v>
      </c>
      <c r="L226" s="32" t="s">
        <v>267</v>
      </c>
      <c r="M226" s="110"/>
      <c r="N226" s="18" t="s">
        <v>311</v>
      </c>
      <c r="O226" s="16"/>
    </row>
    <row r="227" spans="1:15" s="4" customFormat="1" ht="18" customHeight="1">
      <c r="A227" s="37" t="s">
        <v>305</v>
      </c>
      <c r="B227" s="43" t="s">
        <v>6</v>
      </c>
      <c r="C227" s="32">
        <v>65</v>
      </c>
      <c r="D227" s="32"/>
      <c r="E227" s="32">
        <f t="shared" si="18"/>
        <v>0</v>
      </c>
      <c r="F227" s="32">
        <f t="shared" si="16"/>
        <v>0</v>
      </c>
      <c r="G227" s="32" t="s">
        <v>267</v>
      </c>
      <c r="H227" s="32" t="s">
        <v>267</v>
      </c>
      <c r="I227" s="32" t="s">
        <v>267</v>
      </c>
      <c r="J227" s="32" t="s">
        <v>267</v>
      </c>
      <c r="K227" s="32" t="s">
        <v>267</v>
      </c>
      <c r="L227" s="32" t="s">
        <v>267</v>
      </c>
      <c r="M227" s="110"/>
      <c r="N227" s="18" t="s">
        <v>311</v>
      </c>
      <c r="O227" s="16"/>
    </row>
    <row r="228" spans="1:15" s="4" customFormat="1" ht="18" customHeight="1">
      <c r="A228" s="37" t="s">
        <v>310</v>
      </c>
      <c r="B228" s="43" t="s">
        <v>6</v>
      </c>
      <c r="C228" s="32">
        <v>65</v>
      </c>
      <c r="D228" s="32"/>
      <c r="E228" s="32">
        <f>D228*1.2</f>
        <v>0</v>
      </c>
      <c r="F228" s="32">
        <f>E228/1.8834</f>
        <v>0</v>
      </c>
      <c r="G228" s="32" t="s">
        <v>267</v>
      </c>
      <c r="H228" s="32" t="s">
        <v>267</v>
      </c>
      <c r="I228" s="32" t="s">
        <v>267</v>
      </c>
      <c r="J228" s="32" t="s">
        <v>267</v>
      </c>
      <c r="K228" s="32" t="s">
        <v>267</v>
      </c>
      <c r="L228" s="32" t="s">
        <v>267</v>
      </c>
      <c r="M228" s="110"/>
      <c r="N228" s="18" t="s">
        <v>311</v>
      </c>
      <c r="O228" s="11"/>
    </row>
    <row r="229" spans="1:15" s="4" customFormat="1" ht="18" customHeight="1">
      <c r="A229" s="37" t="s">
        <v>402</v>
      </c>
      <c r="B229" s="43" t="s">
        <v>6</v>
      </c>
      <c r="C229" s="32">
        <v>40</v>
      </c>
      <c r="D229" s="32"/>
      <c r="E229" s="32">
        <f>D229*1.2</f>
        <v>0</v>
      </c>
      <c r="F229" s="32">
        <f>E229/1.8834</f>
        <v>0</v>
      </c>
      <c r="G229" s="32" t="s">
        <v>267</v>
      </c>
      <c r="H229" s="32" t="s">
        <v>267</v>
      </c>
      <c r="I229" s="32" t="s">
        <v>267</v>
      </c>
      <c r="J229" s="32" t="s">
        <v>267</v>
      </c>
      <c r="K229" s="32" t="s">
        <v>267</v>
      </c>
      <c r="L229" s="32" t="s">
        <v>267</v>
      </c>
      <c r="M229" s="110"/>
      <c r="N229" s="18" t="s">
        <v>390</v>
      </c>
      <c r="O229" s="16"/>
    </row>
    <row r="230" spans="1:15" s="4" customFormat="1" ht="18" customHeight="1">
      <c r="A230" s="37" t="s">
        <v>395</v>
      </c>
      <c r="B230" s="43" t="s">
        <v>6</v>
      </c>
      <c r="C230" s="32">
        <v>52.27</v>
      </c>
      <c r="D230" s="32"/>
      <c r="E230" s="32">
        <f>D230*1.2</f>
        <v>0</v>
      </c>
      <c r="F230" s="32">
        <f>E230/1.8834</f>
        <v>0</v>
      </c>
      <c r="G230" s="32"/>
      <c r="H230" s="32"/>
      <c r="I230" s="32"/>
      <c r="J230" s="32"/>
      <c r="K230" s="32" t="s">
        <v>267</v>
      </c>
      <c r="L230" s="32" t="s">
        <v>267</v>
      </c>
      <c r="M230" s="110"/>
      <c r="N230" s="18" t="s">
        <v>390</v>
      </c>
      <c r="O230" s="11"/>
    </row>
    <row r="231" spans="1:15" s="4" customFormat="1" ht="18" customHeight="1">
      <c r="A231" s="37" t="s">
        <v>338</v>
      </c>
      <c r="B231" s="43" t="s">
        <v>6</v>
      </c>
      <c r="C231" s="32">
        <v>34</v>
      </c>
      <c r="D231" s="32"/>
      <c r="E231" s="32">
        <f t="shared" si="18"/>
        <v>0</v>
      </c>
      <c r="F231" s="32">
        <f t="shared" si="16"/>
        <v>0</v>
      </c>
      <c r="G231" s="32"/>
      <c r="H231" s="32"/>
      <c r="I231" s="32"/>
      <c r="J231" s="32"/>
      <c r="K231" s="32" t="s">
        <v>267</v>
      </c>
      <c r="L231" s="32" t="s">
        <v>267</v>
      </c>
      <c r="M231" s="110"/>
      <c r="N231" s="18" t="s">
        <v>390</v>
      </c>
      <c r="O231" s="11"/>
    </row>
    <row r="232" spans="1:15" s="4" customFormat="1" ht="21" customHeight="1" hidden="1">
      <c r="A232" s="53" t="s">
        <v>234</v>
      </c>
      <c r="B232" s="39" t="s">
        <v>6</v>
      </c>
      <c r="C232" s="32" t="e">
        <f>#REF!/10000</f>
        <v>#REF!</v>
      </c>
      <c r="D232" s="32"/>
      <c r="E232" s="32">
        <f t="shared" si="18"/>
        <v>0</v>
      </c>
      <c r="F232" s="32">
        <f t="shared" si="16"/>
        <v>0</v>
      </c>
      <c r="G232" s="32" t="s">
        <v>267</v>
      </c>
      <c r="H232" s="32" t="s">
        <v>267</v>
      </c>
      <c r="I232" s="32" t="s">
        <v>267</v>
      </c>
      <c r="J232" s="32" t="s">
        <v>267</v>
      </c>
      <c r="K232" s="32" t="s">
        <v>267</v>
      </c>
      <c r="L232" s="32" t="s">
        <v>267</v>
      </c>
      <c r="M232" s="110"/>
      <c r="N232" s="18" t="s">
        <v>311</v>
      </c>
      <c r="O232" s="11"/>
    </row>
    <row r="233" spans="1:15" s="4" customFormat="1" ht="18.75" customHeight="1">
      <c r="A233" s="35" t="s">
        <v>328</v>
      </c>
      <c r="B233" s="43" t="s">
        <v>324</v>
      </c>
      <c r="C233" s="32">
        <v>11.14</v>
      </c>
      <c r="D233" s="32"/>
      <c r="E233" s="32">
        <f>D233*1.2</f>
        <v>0</v>
      </c>
      <c r="F233" s="32">
        <f t="shared" si="16"/>
        <v>0</v>
      </c>
      <c r="G233" s="32" t="s">
        <v>267</v>
      </c>
      <c r="H233" s="32" t="s">
        <v>267</v>
      </c>
      <c r="I233" s="32" t="s">
        <v>267</v>
      </c>
      <c r="J233" s="32" t="s">
        <v>267</v>
      </c>
      <c r="K233" s="32" t="s">
        <v>267</v>
      </c>
      <c r="L233" s="32" t="s">
        <v>267</v>
      </c>
      <c r="M233" s="110"/>
      <c r="N233" s="18" t="s">
        <v>381</v>
      </c>
      <c r="O233" s="11"/>
    </row>
    <row r="234" spans="1:15" s="4" customFormat="1" ht="18.75" customHeight="1">
      <c r="A234" s="35" t="s">
        <v>325</v>
      </c>
      <c r="B234" s="43" t="s">
        <v>324</v>
      </c>
      <c r="C234" s="32">
        <v>11.86</v>
      </c>
      <c r="D234" s="32"/>
      <c r="E234" s="32">
        <f>D234*1.2</f>
        <v>0</v>
      </c>
      <c r="F234" s="32">
        <f t="shared" si="16"/>
        <v>0</v>
      </c>
      <c r="G234" s="32" t="s">
        <v>267</v>
      </c>
      <c r="H234" s="32" t="s">
        <v>267</v>
      </c>
      <c r="I234" s="32" t="s">
        <v>267</v>
      </c>
      <c r="J234" s="32" t="s">
        <v>267</v>
      </c>
      <c r="K234" s="32" t="s">
        <v>267</v>
      </c>
      <c r="L234" s="32" t="s">
        <v>267</v>
      </c>
      <c r="M234" s="110"/>
      <c r="N234" s="18" t="s">
        <v>381</v>
      </c>
      <c r="O234" s="11"/>
    </row>
    <row r="235" spans="1:15" s="4" customFormat="1" ht="18.75" customHeight="1">
      <c r="A235" s="35" t="s">
        <v>326</v>
      </c>
      <c r="B235" s="43" t="s">
        <v>324</v>
      </c>
      <c r="C235" s="32">
        <v>11.37</v>
      </c>
      <c r="D235" s="32"/>
      <c r="E235" s="32">
        <f t="shared" si="18"/>
        <v>0</v>
      </c>
      <c r="F235" s="32">
        <f t="shared" si="16"/>
        <v>0</v>
      </c>
      <c r="G235" s="32" t="s">
        <v>267</v>
      </c>
      <c r="H235" s="32" t="s">
        <v>267</v>
      </c>
      <c r="I235" s="32" t="s">
        <v>267</v>
      </c>
      <c r="J235" s="32" t="s">
        <v>267</v>
      </c>
      <c r="K235" s="32" t="s">
        <v>267</v>
      </c>
      <c r="L235" s="32" t="s">
        <v>267</v>
      </c>
      <c r="M235" s="110"/>
      <c r="N235" s="18" t="s">
        <v>381</v>
      </c>
      <c r="O235" s="11"/>
    </row>
    <row r="236" spans="1:15" s="4" customFormat="1" ht="18.75" customHeight="1">
      <c r="A236" s="35" t="s">
        <v>327</v>
      </c>
      <c r="B236" s="43" t="s">
        <v>324</v>
      </c>
      <c r="C236" s="32">
        <v>15.54</v>
      </c>
      <c r="D236" s="32"/>
      <c r="E236" s="32">
        <f t="shared" si="17"/>
        <v>0</v>
      </c>
      <c r="F236" s="32">
        <f t="shared" si="16"/>
        <v>0</v>
      </c>
      <c r="G236" s="32" t="s">
        <v>267</v>
      </c>
      <c r="H236" s="32" t="s">
        <v>267</v>
      </c>
      <c r="I236" s="32" t="s">
        <v>267</v>
      </c>
      <c r="J236" s="32" t="s">
        <v>267</v>
      </c>
      <c r="K236" s="32" t="s">
        <v>267</v>
      </c>
      <c r="L236" s="32" t="s">
        <v>267</v>
      </c>
      <c r="M236" s="110"/>
      <c r="N236" s="18" t="s">
        <v>381</v>
      </c>
      <c r="O236" s="11"/>
    </row>
    <row r="237" spans="1:15" s="4" customFormat="1" ht="18.75" customHeight="1">
      <c r="A237" s="35" t="s">
        <v>103</v>
      </c>
      <c r="B237" s="43" t="s">
        <v>3</v>
      </c>
      <c r="C237" s="32">
        <v>2.3</v>
      </c>
      <c r="D237" s="32"/>
      <c r="E237" s="32">
        <f t="shared" si="17"/>
        <v>0</v>
      </c>
      <c r="F237" s="32">
        <f aca="true" t="shared" si="19" ref="F237:F305">E237/1.8834</f>
        <v>0</v>
      </c>
      <c r="G237" s="32" t="s">
        <v>267</v>
      </c>
      <c r="H237" s="32" t="s">
        <v>267</v>
      </c>
      <c r="I237" s="32" t="s">
        <v>267</v>
      </c>
      <c r="J237" s="32" t="s">
        <v>267</v>
      </c>
      <c r="K237" s="32" t="s">
        <v>267</v>
      </c>
      <c r="L237" s="32" t="s">
        <v>267</v>
      </c>
      <c r="M237" s="110"/>
      <c r="N237" s="18" t="s">
        <v>381</v>
      </c>
      <c r="O237" s="11"/>
    </row>
    <row r="238" spans="1:15" s="4" customFormat="1" ht="18.75" customHeight="1">
      <c r="A238" s="35" t="s">
        <v>104</v>
      </c>
      <c r="B238" s="43" t="s">
        <v>56</v>
      </c>
      <c r="C238" s="32">
        <v>23.78</v>
      </c>
      <c r="D238" s="32"/>
      <c r="E238" s="32">
        <f t="shared" si="17"/>
        <v>0</v>
      </c>
      <c r="F238" s="32">
        <f t="shared" si="19"/>
        <v>0</v>
      </c>
      <c r="G238" s="32" t="s">
        <v>267</v>
      </c>
      <c r="H238" s="32" t="s">
        <v>267</v>
      </c>
      <c r="I238" s="32" t="s">
        <v>267</v>
      </c>
      <c r="J238" s="32" t="s">
        <v>267</v>
      </c>
      <c r="K238" s="32" t="s">
        <v>267</v>
      </c>
      <c r="L238" s="32" t="s">
        <v>267</v>
      </c>
      <c r="M238" s="110"/>
      <c r="N238" s="18" t="s">
        <v>381</v>
      </c>
      <c r="O238" s="11"/>
    </row>
    <row r="239" spans="1:15" s="4" customFormat="1" ht="18.75" customHeight="1">
      <c r="A239" s="37" t="s">
        <v>245</v>
      </c>
      <c r="B239" s="43" t="s">
        <v>28</v>
      </c>
      <c r="C239" s="32">
        <v>3.3</v>
      </c>
      <c r="D239" s="32"/>
      <c r="E239" s="32">
        <f t="shared" si="17"/>
        <v>0</v>
      </c>
      <c r="F239" s="32">
        <f t="shared" si="19"/>
        <v>0</v>
      </c>
      <c r="G239" s="32" t="s">
        <v>267</v>
      </c>
      <c r="H239" s="32" t="s">
        <v>267</v>
      </c>
      <c r="I239" s="32" t="s">
        <v>267</v>
      </c>
      <c r="J239" s="32" t="s">
        <v>267</v>
      </c>
      <c r="K239" s="32" t="s">
        <v>267</v>
      </c>
      <c r="L239" s="32" t="s">
        <v>267</v>
      </c>
      <c r="M239" s="110"/>
      <c r="N239" s="18" t="s">
        <v>381</v>
      </c>
      <c r="O239" s="11"/>
    </row>
    <row r="240" spans="1:15" s="4" customFormat="1" ht="18.75" customHeight="1">
      <c r="A240" s="37" t="s">
        <v>246</v>
      </c>
      <c r="B240" s="43" t="s">
        <v>28</v>
      </c>
      <c r="C240" s="32">
        <v>3.22</v>
      </c>
      <c r="D240" s="32"/>
      <c r="E240" s="32">
        <f>D240*1.2</f>
        <v>0</v>
      </c>
      <c r="F240" s="32">
        <f t="shared" si="19"/>
        <v>0</v>
      </c>
      <c r="G240" s="32" t="s">
        <v>267</v>
      </c>
      <c r="H240" s="32" t="s">
        <v>267</v>
      </c>
      <c r="I240" s="32" t="s">
        <v>267</v>
      </c>
      <c r="J240" s="32" t="s">
        <v>267</v>
      </c>
      <c r="K240" s="32" t="s">
        <v>267</v>
      </c>
      <c r="L240" s="32" t="s">
        <v>267</v>
      </c>
      <c r="M240" s="110"/>
      <c r="N240" s="18" t="s">
        <v>381</v>
      </c>
      <c r="O240" s="11"/>
    </row>
    <row r="241" spans="1:15" s="4" customFormat="1" ht="18.75" customHeight="1">
      <c r="A241" s="35" t="s">
        <v>125</v>
      </c>
      <c r="B241" s="43" t="s">
        <v>6</v>
      </c>
      <c r="C241" s="32">
        <v>28.44</v>
      </c>
      <c r="D241" s="104">
        <v>30.65</v>
      </c>
      <c r="E241" s="32">
        <f>D241</f>
        <v>30.65</v>
      </c>
      <c r="F241" s="32">
        <f t="shared" si="19"/>
        <v>16.273760220877136</v>
      </c>
      <c r="G241" s="32" t="s">
        <v>267</v>
      </c>
      <c r="H241" s="32" t="s">
        <v>267</v>
      </c>
      <c r="I241" s="32" t="s">
        <v>267</v>
      </c>
      <c r="J241" s="32" t="s">
        <v>267</v>
      </c>
      <c r="K241" s="32" t="s">
        <v>267</v>
      </c>
      <c r="L241" s="32" t="s">
        <v>267</v>
      </c>
      <c r="M241" s="110">
        <f>(D241/C241)*100-100</f>
        <v>7.770745428973271</v>
      </c>
      <c r="N241" s="18" t="s">
        <v>405</v>
      </c>
      <c r="O241" s="11"/>
    </row>
    <row r="242" spans="1:15" s="4" customFormat="1" ht="18.75" customHeight="1">
      <c r="A242" s="35" t="s">
        <v>126</v>
      </c>
      <c r="B242" s="43" t="s">
        <v>6</v>
      </c>
      <c r="C242" s="32">
        <v>29.25</v>
      </c>
      <c r="D242" s="104">
        <v>31.4</v>
      </c>
      <c r="E242" s="32">
        <f>D242</f>
        <v>31.4</v>
      </c>
      <c r="F242" s="32">
        <f t="shared" si="19"/>
        <v>16.67197621323139</v>
      </c>
      <c r="G242" s="32" t="s">
        <v>267</v>
      </c>
      <c r="H242" s="32" t="s">
        <v>267</v>
      </c>
      <c r="I242" s="32" t="s">
        <v>267</v>
      </c>
      <c r="J242" s="32" t="s">
        <v>267</v>
      </c>
      <c r="K242" s="32" t="s">
        <v>267</v>
      </c>
      <c r="L242" s="32" t="s">
        <v>267</v>
      </c>
      <c r="M242" s="110">
        <f>(D242/C242)*100-100</f>
        <v>7.350427350427353</v>
      </c>
      <c r="N242" s="18" t="s">
        <v>405</v>
      </c>
      <c r="O242" s="11"/>
    </row>
    <row r="243" spans="1:15" s="3" customFormat="1" ht="18.75" customHeight="1">
      <c r="A243" s="35" t="s">
        <v>127</v>
      </c>
      <c r="B243" s="43" t="s">
        <v>6</v>
      </c>
      <c r="C243" s="32">
        <v>31.13</v>
      </c>
      <c r="D243" s="104">
        <v>34.55</v>
      </c>
      <c r="E243" s="32">
        <f>D243</f>
        <v>34.55</v>
      </c>
      <c r="F243" s="32">
        <f t="shared" si="19"/>
        <v>18.34448338111925</v>
      </c>
      <c r="G243" s="32" t="s">
        <v>267</v>
      </c>
      <c r="H243" s="32" t="s">
        <v>267</v>
      </c>
      <c r="I243" s="32" t="s">
        <v>267</v>
      </c>
      <c r="J243" s="32" t="s">
        <v>267</v>
      </c>
      <c r="K243" s="32" t="s">
        <v>267</v>
      </c>
      <c r="L243" s="32" t="s">
        <v>267</v>
      </c>
      <c r="M243" s="110">
        <f>(D243/C243)*100-100</f>
        <v>10.986186957918392</v>
      </c>
      <c r="N243" s="18" t="s">
        <v>405</v>
      </c>
      <c r="O243" s="11"/>
    </row>
    <row r="244" spans="1:15" s="3" customFormat="1" ht="18.75" customHeight="1">
      <c r="A244" s="35" t="s">
        <v>168</v>
      </c>
      <c r="B244" s="43" t="s">
        <v>6</v>
      </c>
      <c r="C244" s="32">
        <v>135.71</v>
      </c>
      <c r="D244" s="104">
        <v>149.21</v>
      </c>
      <c r="E244" s="32">
        <f>D244*1.2</f>
        <v>179.052</v>
      </c>
      <c r="F244" s="32">
        <f t="shared" si="19"/>
        <v>95.06849315068493</v>
      </c>
      <c r="G244" s="32" t="s">
        <v>267</v>
      </c>
      <c r="H244" s="32" t="s">
        <v>267</v>
      </c>
      <c r="I244" s="32" t="s">
        <v>267</v>
      </c>
      <c r="J244" s="32" t="s">
        <v>267</v>
      </c>
      <c r="K244" s="32" t="s">
        <v>267</v>
      </c>
      <c r="L244" s="32" t="s">
        <v>267</v>
      </c>
      <c r="M244" s="110">
        <f>(D244/C244)*100-100</f>
        <v>9.947682558396579</v>
      </c>
      <c r="N244" s="18" t="s">
        <v>405</v>
      </c>
      <c r="O244" s="16"/>
    </row>
    <row r="245" spans="1:15" s="4" customFormat="1" ht="18.75" customHeight="1">
      <c r="A245" s="35" t="s">
        <v>194</v>
      </c>
      <c r="B245" s="43" t="s">
        <v>6</v>
      </c>
      <c r="C245" s="32">
        <v>134.51</v>
      </c>
      <c r="D245" s="104">
        <v>149.23</v>
      </c>
      <c r="E245" s="32">
        <f aca="true" t="shared" si="20" ref="E245:E308">D245*1.2</f>
        <v>179.076</v>
      </c>
      <c r="F245" s="32">
        <f t="shared" si="19"/>
        <v>95.08123606244027</v>
      </c>
      <c r="G245" s="32" t="s">
        <v>267</v>
      </c>
      <c r="H245" s="32" t="s">
        <v>267</v>
      </c>
      <c r="I245" s="32" t="s">
        <v>267</v>
      </c>
      <c r="J245" s="32" t="s">
        <v>267</v>
      </c>
      <c r="K245" s="32" t="s">
        <v>267</v>
      </c>
      <c r="L245" s="32" t="s">
        <v>267</v>
      </c>
      <c r="M245" s="110">
        <f>(D245/C245)*100-100</f>
        <v>10.94342428072261</v>
      </c>
      <c r="N245" s="18" t="s">
        <v>405</v>
      </c>
      <c r="O245" s="16"/>
    </row>
    <row r="246" spans="1:15" s="3" customFormat="1" ht="21" customHeight="1" hidden="1">
      <c r="A246" s="57" t="s">
        <v>204</v>
      </c>
      <c r="B246" s="39" t="s">
        <v>6</v>
      </c>
      <c r="C246" s="39"/>
      <c r="D246" s="32" t="e">
        <f>#REF!/10000</f>
        <v>#REF!</v>
      </c>
      <c r="E246" s="32" t="e">
        <f t="shared" si="20"/>
        <v>#REF!</v>
      </c>
      <c r="F246" s="32" t="e">
        <f t="shared" si="19"/>
        <v>#REF!</v>
      </c>
      <c r="G246" s="32" t="s">
        <v>267</v>
      </c>
      <c r="H246" s="32" t="s">
        <v>267</v>
      </c>
      <c r="I246" s="32" t="s">
        <v>267</v>
      </c>
      <c r="J246" s="32" t="s">
        <v>267</v>
      </c>
      <c r="K246" s="32" t="s">
        <v>267</v>
      </c>
      <c r="L246" s="32" t="s">
        <v>267</v>
      </c>
      <c r="M246" s="110"/>
      <c r="N246" s="18" t="s">
        <v>274</v>
      </c>
      <c r="O246" s="16"/>
    </row>
    <row r="247" spans="1:15" s="4" customFormat="1" ht="21" customHeight="1" hidden="1">
      <c r="A247" s="49" t="s">
        <v>55</v>
      </c>
      <c r="B247" s="39" t="s">
        <v>6</v>
      </c>
      <c r="C247" s="39"/>
      <c r="D247" s="32" t="e">
        <f>#REF!/10000</f>
        <v>#REF!</v>
      </c>
      <c r="E247" s="32" t="e">
        <f t="shared" si="20"/>
        <v>#REF!</v>
      </c>
      <c r="F247" s="32" t="e">
        <f t="shared" si="19"/>
        <v>#REF!</v>
      </c>
      <c r="G247" s="32" t="s">
        <v>267</v>
      </c>
      <c r="H247" s="32" t="s">
        <v>267</v>
      </c>
      <c r="I247" s="32" t="s">
        <v>267</v>
      </c>
      <c r="J247" s="32" t="s">
        <v>267</v>
      </c>
      <c r="K247" s="32" t="s">
        <v>267</v>
      </c>
      <c r="L247" s="32" t="s">
        <v>267</v>
      </c>
      <c r="M247" s="110"/>
      <c r="N247" s="18"/>
      <c r="O247" s="11"/>
    </row>
    <row r="248" spans="1:15" s="4" customFormat="1" ht="18" customHeight="1">
      <c r="A248" s="35" t="s">
        <v>364</v>
      </c>
      <c r="B248" s="39" t="s">
        <v>6</v>
      </c>
      <c r="C248" s="32">
        <v>4430.09</v>
      </c>
      <c r="D248" s="32"/>
      <c r="E248" s="32">
        <f>D248*1.2</f>
        <v>0</v>
      </c>
      <c r="F248" s="32">
        <f>E248/1.8834</f>
        <v>0</v>
      </c>
      <c r="G248" s="32" t="s">
        <v>267</v>
      </c>
      <c r="H248" s="32" t="s">
        <v>267</v>
      </c>
      <c r="I248" s="32" t="s">
        <v>267</v>
      </c>
      <c r="J248" s="32" t="s">
        <v>267</v>
      </c>
      <c r="K248" s="32" t="s">
        <v>267</v>
      </c>
      <c r="L248" s="32" t="s">
        <v>267</v>
      </c>
      <c r="M248" s="110"/>
      <c r="N248" s="18" t="s">
        <v>365</v>
      </c>
      <c r="O248" s="11"/>
    </row>
    <row r="249" spans="1:15" s="4" customFormat="1" ht="18" customHeight="1">
      <c r="A249" s="51" t="s">
        <v>299</v>
      </c>
      <c r="B249" s="39" t="s">
        <v>6</v>
      </c>
      <c r="C249" s="32">
        <v>29.05</v>
      </c>
      <c r="D249" s="32"/>
      <c r="E249" s="32">
        <f t="shared" si="20"/>
        <v>0</v>
      </c>
      <c r="F249" s="32">
        <f t="shared" si="19"/>
        <v>0</v>
      </c>
      <c r="G249" s="32" t="s">
        <v>267</v>
      </c>
      <c r="H249" s="32" t="s">
        <v>267</v>
      </c>
      <c r="I249" s="32" t="s">
        <v>267</v>
      </c>
      <c r="J249" s="32" t="s">
        <v>267</v>
      </c>
      <c r="K249" s="32" t="s">
        <v>267</v>
      </c>
      <c r="L249" s="32" t="s">
        <v>267</v>
      </c>
      <c r="M249" s="110"/>
      <c r="N249" s="18"/>
      <c r="O249" s="11"/>
    </row>
    <row r="250" spans="1:15" s="4" customFormat="1" ht="18" customHeight="1">
      <c r="A250" s="51" t="s">
        <v>300</v>
      </c>
      <c r="B250" s="39" t="s">
        <v>6</v>
      </c>
      <c r="C250" s="32">
        <v>29.05</v>
      </c>
      <c r="D250" s="32"/>
      <c r="E250" s="32">
        <f t="shared" si="20"/>
        <v>0</v>
      </c>
      <c r="F250" s="32">
        <f t="shared" si="19"/>
        <v>0</v>
      </c>
      <c r="G250" s="32" t="s">
        <v>267</v>
      </c>
      <c r="H250" s="32" t="s">
        <v>267</v>
      </c>
      <c r="I250" s="32" t="s">
        <v>267</v>
      </c>
      <c r="J250" s="32" t="s">
        <v>267</v>
      </c>
      <c r="K250" s="32" t="s">
        <v>267</v>
      </c>
      <c r="L250" s="32" t="s">
        <v>267</v>
      </c>
      <c r="M250" s="110"/>
      <c r="N250" s="18"/>
      <c r="O250" s="11"/>
    </row>
    <row r="251" spans="1:15" s="4" customFormat="1" ht="18" customHeight="1">
      <c r="A251" s="35" t="s">
        <v>366</v>
      </c>
      <c r="B251" s="39" t="s">
        <v>6</v>
      </c>
      <c r="C251" s="32">
        <v>247.94</v>
      </c>
      <c r="D251" s="32"/>
      <c r="E251" s="32">
        <f t="shared" si="20"/>
        <v>0</v>
      </c>
      <c r="F251" s="32"/>
      <c r="G251" s="32" t="s">
        <v>267</v>
      </c>
      <c r="H251" s="32" t="s">
        <v>267</v>
      </c>
      <c r="I251" s="32" t="s">
        <v>267</v>
      </c>
      <c r="J251" s="32" t="s">
        <v>267</v>
      </c>
      <c r="K251" s="32" t="s">
        <v>267</v>
      </c>
      <c r="L251" s="32" t="s">
        <v>267</v>
      </c>
      <c r="M251" s="110"/>
      <c r="N251" s="18" t="s">
        <v>368</v>
      </c>
      <c r="O251" s="11"/>
    </row>
    <row r="252" spans="1:15" s="4" customFormat="1" ht="18" customHeight="1">
      <c r="A252" s="51" t="s">
        <v>36</v>
      </c>
      <c r="B252" s="39" t="s">
        <v>6</v>
      </c>
      <c r="C252" s="32">
        <v>29.15</v>
      </c>
      <c r="D252" s="32"/>
      <c r="E252" s="32">
        <f t="shared" si="20"/>
        <v>0</v>
      </c>
      <c r="F252" s="32">
        <f t="shared" si="19"/>
        <v>0</v>
      </c>
      <c r="G252" s="32" t="s">
        <v>267</v>
      </c>
      <c r="H252" s="32" t="s">
        <v>267</v>
      </c>
      <c r="I252" s="32" t="s">
        <v>267</v>
      </c>
      <c r="J252" s="32" t="s">
        <v>267</v>
      </c>
      <c r="K252" s="32" t="s">
        <v>267</v>
      </c>
      <c r="L252" s="32" t="s">
        <v>267</v>
      </c>
      <c r="M252" s="110"/>
      <c r="N252" s="18"/>
      <c r="O252" s="11"/>
    </row>
    <row r="253" spans="1:15" s="4" customFormat="1" ht="18" customHeight="1">
      <c r="A253" s="35" t="s">
        <v>121</v>
      </c>
      <c r="B253" s="43" t="s">
        <v>6</v>
      </c>
      <c r="C253" s="32">
        <v>29.68</v>
      </c>
      <c r="D253" s="104">
        <v>33.1</v>
      </c>
      <c r="E253" s="32">
        <f>D253</f>
        <v>33.1</v>
      </c>
      <c r="F253" s="32">
        <f t="shared" si="19"/>
        <v>17.574599129234365</v>
      </c>
      <c r="G253" s="32" t="s">
        <v>267</v>
      </c>
      <c r="H253" s="32" t="s">
        <v>267</v>
      </c>
      <c r="I253" s="32" t="s">
        <v>267</v>
      </c>
      <c r="J253" s="32" t="s">
        <v>267</v>
      </c>
      <c r="K253" s="32" t="s">
        <v>267</v>
      </c>
      <c r="L253" s="32" t="s">
        <v>267</v>
      </c>
      <c r="M253" s="110">
        <f>(D253/C253)*100-100</f>
        <v>11.522911051212944</v>
      </c>
      <c r="N253" s="18" t="s">
        <v>405</v>
      </c>
      <c r="O253" s="11"/>
    </row>
    <row r="254" spans="1:15" s="4" customFormat="1" ht="18" customHeight="1">
      <c r="A254" s="35" t="s">
        <v>122</v>
      </c>
      <c r="B254" s="43" t="s">
        <v>6</v>
      </c>
      <c r="C254" s="32">
        <v>33.86</v>
      </c>
      <c r="D254" s="104">
        <v>37.08</v>
      </c>
      <c r="E254" s="32">
        <f>D254</f>
        <v>37.08</v>
      </c>
      <c r="F254" s="32">
        <f t="shared" si="19"/>
        <v>19.687798661994265</v>
      </c>
      <c r="G254" s="32" t="s">
        <v>267</v>
      </c>
      <c r="H254" s="32" t="s">
        <v>267</v>
      </c>
      <c r="I254" s="32" t="s">
        <v>267</v>
      </c>
      <c r="J254" s="32" t="s">
        <v>267</v>
      </c>
      <c r="K254" s="32" t="s">
        <v>267</v>
      </c>
      <c r="L254" s="32" t="s">
        <v>267</v>
      </c>
      <c r="M254" s="110">
        <f>(D254/C254)*100-100</f>
        <v>9.509746012994682</v>
      </c>
      <c r="N254" s="18" t="s">
        <v>405</v>
      </c>
      <c r="O254" s="11"/>
    </row>
    <row r="255" spans="1:15" s="4" customFormat="1" ht="18" customHeight="1">
      <c r="A255" s="35" t="s">
        <v>123</v>
      </c>
      <c r="B255" s="43" t="s">
        <v>6</v>
      </c>
      <c r="C255" s="32">
        <v>37.79</v>
      </c>
      <c r="D255" s="104">
        <v>40.84</v>
      </c>
      <c r="E255" s="32">
        <f>D255</f>
        <v>40.84</v>
      </c>
      <c r="F255" s="32">
        <f t="shared" si="19"/>
        <v>21.684188170330255</v>
      </c>
      <c r="G255" s="32" t="s">
        <v>267</v>
      </c>
      <c r="H255" s="32" t="s">
        <v>267</v>
      </c>
      <c r="I255" s="32" t="s">
        <v>267</v>
      </c>
      <c r="J255" s="32" t="s">
        <v>267</v>
      </c>
      <c r="K255" s="32" t="s">
        <v>267</v>
      </c>
      <c r="L255" s="32" t="s">
        <v>267</v>
      </c>
      <c r="M255" s="110">
        <f>(D255/C255)*100-100</f>
        <v>8.07091823233661</v>
      </c>
      <c r="N255" s="18" t="s">
        <v>405</v>
      </c>
      <c r="O255" s="11"/>
    </row>
    <row r="256" spans="1:15" s="4" customFormat="1" ht="18" customHeight="1">
      <c r="A256" s="35" t="s">
        <v>124</v>
      </c>
      <c r="B256" s="43" t="s">
        <v>6</v>
      </c>
      <c r="C256" s="32">
        <v>42.13</v>
      </c>
      <c r="D256" s="104">
        <v>46.88</v>
      </c>
      <c r="E256" s="32">
        <f>D256</f>
        <v>46.88</v>
      </c>
      <c r="F256" s="32">
        <f t="shared" si="19"/>
        <v>24.891154295423174</v>
      </c>
      <c r="G256" s="32" t="s">
        <v>267</v>
      </c>
      <c r="H256" s="32" t="s">
        <v>267</v>
      </c>
      <c r="I256" s="32" t="s">
        <v>267</v>
      </c>
      <c r="J256" s="32" t="s">
        <v>267</v>
      </c>
      <c r="K256" s="32" t="s">
        <v>267</v>
      </c>
      <c r="L256" s="32" t="s">
        <v>267</v>
      </c>
      <c r="M256" s="110">
        <f>(D256/C256)*100-100</f>
        <v>11.274626157132687</v>
      </c>
      <c r="N256" s="18" t="s">
        <v>405</v>
      </c>
      <c r="O256" s="11"/>
    </row>
    <row r="257" spans="1:15" s="4" customFormat="1" ht="18" customHeight="1">
      <c r="A257" s="35" t="s">
        <v>307</v>
      </c>
      <c r="B257" s="43" t="s">
        <v>6</v>
      </c>
      <c r="C257" s="32">
        <v>53.16</v>
      </c>
      <c r="D257" s="32"/>
      <c r="E257" s="32">
        <f t="shared" si="20"/>
        <v>0</v>
      </c>
      <c r="F257" s="32">
        <f t="shared" si="19"/>
        <v>0</v>
      </c>
      <c r="G257" s="32" t="s">
        <v>267</v>
      </c>
      <c r="H257" s="32" t="s">
        <v>267</v>
      </c>
      <c r="I257" s="32" t="s">
        <v>267</v>
      </c>
      <c r="J257" s="32" t="s">
        <v>267</v>
      </c>
      <c r="K257" s="32" t="s">
        <v>267</v>
      </c>
      <c r="L257" s="32" t="s">
        <v>267</v>
      </c>
      <c r="M257" s="110"/>
      <c r="N257" s="18" t="s">
        <v>381</v>
      </c>
      <c r="O257" s="11"/>
    </row>
    <row r="258" spans="1:15" s="4" customFormat="1" ht="18" customHeight="1">
      <c r="A258" s="35" t="s">
        <v>74</v>
      </c>
      <c r="B258" s="43" t="s">
        <v>6</v>
      </c>
      <c r="C258" s="32">
        <v>61.23</v>
      </c>
      <c r="D258" s="32"/>
      <c r="E258" s="32">
        <f t="shared" si="20"/>
        <v>0</v>
      </c>
      <c r="F258" s="32">
        <f t="shared" si="19"/>
        <v>0</v>
      </c>
      <c r="G258" s="32" t="s">
        <v>267</v>
      </c>
      <c r="H258" s="32" t="s">
        <v>267</v>
      </c>
      <c r="I258" s="32" t="s">
        <v>267</v>
      </c>
      <c r="J258" s="32" t="s">
        <v>267</v>
      </c>
      <c r="K258" s="32" t="s">
        <v>267</v>
      </c>
      <c r="L258" s="32" t="s">
        <v>267</v>
      </c>
      <c r="M258" s="110"/>
      <c r="N258" s="18" t="s">
        <v>381</v>
      </c>
      <c r="O258" s="11"/>
    </row>
    <row r="259" spans="1:15" s="4" customFormat="1" ht="21" customHeight="1" hidden="1">
      <c r="A259" s="49" t="s">
        <v>260</v>
      </c>
      <c r="B259" s="39" t="s">
        <v>6</v>
      </c>
      <c r="C259" s="32" t="e">
        <f>#REF!/10000</f>
        <v>#REF!</v>
      </c>
      <c r="D259" s="32"/>
      <c r="E259" s="32">
        <f t="shared" si="20"/>
        <v>0</v>
      </c>
      <c r="F259" s="32">
        <f t="shared" si="19"/>
        <v>0</v>
      </c>
      <c r="G259" s="32" t="s">
        <v>267</v>
      </c>
      <c r="H259" s="32" t="s">
        <v>267</v>
      </c>
      <c r="I259" s="32" t="s">
        <v>267</v>
      </c>
      <c r="J259" s="32" t="s">
        <v>267</v>
      </c>
      <c r="K259" s="32" t="s">
        <v>267</v>
      </c>
      <c r="L259" s="32" t="s">
        <v>267</v>
      </c>
      <c r="M259" s="110"/>
      <c r="N259" s="18" t="s">
        <v>282</v>
      </c>
      <c r="O259" s="11"/>
    </row>
    <row r="260" spans="1:15" s="4" customFormat="1" ht="18" customHeight="1">
      <c r="A260" s="35" t="s">
        <v>357</v>
      </c>
      <c r="B260" s="39" t="s">
        <v>6</v>
      </c>
      <c r="C260" s="32">
        <v>124.39</v>
      </c>
      <c r="D260" s="32"/>
      <c r="E260" s="32">
        <f>D260*1.2</f>
        <v>0</v>
      </c>
      <c r="F260" s="32">
        <f>E260/1.8834</f>
        <v>0</v>
      </c>
      <c r="G260" s="32" t="s">
        <v>267</v>
      </c>
      <c r="H260" s="32" t="s">
        <v>267</v>
      </c>
      <c r="I260" s="32" t="s">
        <v>267</v>
      </c>
      <c r="J260" s="32" t="s">
        <v>267</v>
      </c>
      <c r="K260" s="32" t="s">
        <v>267</v>
      </c>
      <c r="L260" s="32" t="s">
        <v>267</v>
      </c>
      <c r="M260" s="110"/>
      <c r="N260" s="18" t="s">
        <v>362</v>
      </c>
      <c r="O260" s="11"/>
    </row>
    <row r="261" spans="1:15" s="4" customFormat="1" ht="21" customHeight="1">
      <c r="A261" s="51" t="s">
        <v>66</v>
      </c>
      <c r="B261" s="39" t="s">
        <v>6</v>
      </c>
      <c r="C261" s="32">
        <v>37.4</v>
      </c>
      <c r="D261" s="32"/>
      <c r="E261" s="32">
        <f t="shared" si="20"/>
        <v>0</v>
      </c>
      <c r="F261" s="32">
        <f t="shared" si="19"/>
        <v>0</v>
      </c>
      <c r="G261" s="32" t="s">
        <v>267</v>
      </c>
      <c r="H261" s="32" t="s">
        <v>267</v>
      </c>
      <c r="I261" s="32" t="s">
        <v>267</v>
      </c>
      <c r="J261" s="32" t="s">
        <v>267</v>
      </c>
      <c r="K261" s="32" t="s">
        <v>267</v>
      </c>
      <c r="L261" s="32" t="s">
        <v>267</v>
      </c>
      <c r="M261" s="110"/>
      <c r="N261" s="18"/>
      <c r="O261" s="11"/>
    </row>
    <row r="262" spans="1:15" s="4" customFormat="1" ht="21" customHeight="1" hidden="1">
      <c r="A262" s="49" t="s">
        <v>261</v>
      </c>
      <c r="B262" s="39" t="s">
        <v>6</v>
      </c>
      <c r="C262" s="32" t="e">
        <f>#REF!/10000</f>
        <v>#REF!</v>
      </c>
      <c r="D262" s="32"/>
      <c r="E262" s="32">
        <f t="shared" si="20"/>
        <v>0</v>
      </c>
      <c r="F262" s="32">
        <f t="shared" si="19"/>
        <v>0</v>
      </c>
      <c r="G262" s="32" t="s">
        <v>267</v>
      </c>
      <c r="H262" s="32" t="s">
        <v>267</v>
      </c>
      <c r="I262" s="32" t="s">
        <v>267</v>
      </c>
      <c r="J262" s="32" t="s">
        <v>267</v>
      </c>
      <c r="K262" s="32" t="s">
        <v>267</v>
      </c>
      <c r="L262" s="32" t="s">
        <v>267</v>
      </c>
      <c r="M262" s="110"/>
      <c r="N262" s="18" t="s">
        <v>282</v>
      </c>
      <c r="O262" s="11"/>
    </row>
    <row r="263" spans="1:15" s="4" customFormat="1" ht="21" customHeight="1" hidden="1">
      <c r="A263" s="53" t="s">
        <v>207</v>
      </c>
      <c r="B263" s="39" t="s">
        <v>6</v>
      </c>
      <c r="C263" s="32" t="e">
        <f>#REF!/10000</f>
        <v>#REF!</v>
      </c>
      <c r="D263" s="32"/>
      <c r="E263" s="32">
        <f t="shared" si="20"/>
        <v>0</v>
      </c>
      <c r="F263" s="32">
        <f t="shared" si="19"/>
        <v>0</v>
      </c>
      <c r="G263" s="32" t="s">
        <v>267</v>
      </c>
      <c r="H263" s="32" t="s">
        <v>267</v>
      </c>
      <c r="I263" s="32" t="s">
        <v>267</v>
      </c>
      <c r="J263" s="32" t="s">
        <v>267</v>
      </c>
      <c r="K263" s="32" t="s">
        <v>267</v>
      </c>
      <c r="L263" s="32" t="s">
        <v>267</v>
      </c>
      <c r="M263" s="110"/>
      <c r="N263" s="18" t="s">
        <v>274</v>
      </c>
      <c r="O263" s="11"/>
    </row>
    <row r="264" spans="1:15" s="4" customFormat="1" ht="18" customHeight="1">
      <c r="A264" s="35" t="s">
        <v>358</v>
      </c>
      <c r="B264" s="39" t="s">
        <v>6</v>
      </c>
      <c r="C264" s="32">
        <v>73.1</v>
      </c>
      <c r="D264" s="32"/>
      <c r="E264" s="32">
        <f t="shared" si="20"/>
        <v>0</v>
      </c>
      <c r="F264" s="32">
        <f t="shared" si="19"/>
        <v>0</v>
      </c>
      <c r="G264" s="32" t="s">
        <v>267</v>
      </c>
      <c r="H264" s="32" t="s">
        <v>267</v>
      </c>
      <c r="I264" s="32" t="s">
        <v>267</v>
      </c>
      <c r="J264" s="32" t="s">
        <v>267</v>
      </c>
      <c r="K264" s="32" t="s">
        <v>267</v>
      </c>
      <c r="L264" s="32" t="s">
        <v>267</v>
      </c>
      <c r="M264" s="110"/>
      <c r="N264" s="18" t="s">
        <v>362</v>
      </c>
      <c r="O264" s="11"/>
    </row>
    <row r="265" spans="1:15" s="4" customFormat="1" ht="18" customHeight="1">
      <c r="A265" s="35" t="s">
        <v>359</v>
      </c>
      <c r="B265" s="39" t="s">
        <v>6</v>
      </c>
      <c r="C265" s="32">
        <v>113.19</v>
      </c>
      <c r="D265" s="32"/>
      <c r="E265" s="32">
        <f>D265*1.2</f>
        <v>0</v>
      </c>
      <c r="F265" s="32">
        <f>E265/1.8834</f>
        <v>0</v>
      </c>
      <c r="G265" s="32" t="s">
        <v>267</v>
      </c>
      <c r="H265" s="32" t="s">
        <v>267</v>
      </c>
      <c r="I265" s="32" t="s">
        <v>267</v>
      </c>
      <c r="J265" s="32" t="s">
        <v>267</v>
      </c>
      <c r="K265" s="32" t="s">
        <v>267</v>
      </c>
      <c r="L265" s="32" t="s">
        <v>267</v>
      </c>
      <c r="M265" s="110"/>
      <c r="N265" s="18" t="s">
        <v>362</v>
      </c>
      <c r="O265" s="11"/>
    </row>
    <row r="266" spans="1:15" s="4" customFormat="1" ht="18.75" customHeight="1">
      <c r="A266" s="37" t="s">
        <v>27</v>
      </c>
      <c r="B266" s="43" t="s">
        <v>6</v>
      </c>
      <c r="C266" s="32">
        <v>17.93</v>
      </c>
      <c r="D266" s="104">
        <v>19.23</v>
      </c>
      <c r="E266" s="32">
        <f t="shared" si="20"/>
        <v>23.076</v>
      </c>
      <c r="F266" s="32">
        <f t="shared" si="19"/>
        <v>12.252309652755654</v>
      </c>
      <c r="G266" s="32" t="s">
        <v>267</v>
      </c>
      <c r="H266" s="32" t="s">
        <v>267</v>
      </c>
      <c r="I266" s="32" t="s">
        <v>267</v>
      </c>
      <c r="J266" s="32" t="s">
        <v>267</v>
      </c>
      <c r="K266" s="32" t="s">
        <v>267</v>
      </c>
      <c r="L266" s="32" t="s">
        <v>267</v>
      </c>
      <c r="M266" s="110">
        <f aca="true" t="shared" si="21" ref="M266:M271">(D266/C266)*100-100</f>
        <v>7.250418293363083</v>
      </c>
      <c r="N266" s="18" t="s">
        <v>405</v>
      </c>
      <c r="O266" s="11"/>
    </row>
    <row r="267" spans="1:15" s="4" customFormat="1" ht="18.75" customHeight="1">
      <c r="A267" s="37" t="s">
        <v>94</v>
      </c>
      <c r="B267" s="43" t="s">
        <v>6</v>
      </c>
      <c r="C267" s="32">
        <v>17.32</v>
      </c>
      <c r="D267" s="104">
        <v>19.05</v>
      </c>
      <c r="E267" s="32">
        <f t="shared" si="20"/>
        <v>22.86</v>
      </c>
      <c r="F267" s="32">
        <f t="shared" si="19"/>
        <v>12.13762344695763</v>
      </c>
      <c r="G267" s="32" t="s">
        <v>267</v>
      </c>
      <c r="H267" s="32" t="s">
        <v>267</v>
      </c>
      <c r="I267" s="32" t="s">
        <v>267</v>
      </c>
      <c r="J267" s="32" t="s">
        <v>267</v>
      </c>
      <c r="K267" s="32" t="s">
        <v>267</v>
      </c>
      <c r="L267" s="32" t="s">
        <v>267</v>
      </c>
      <c r="M267" s="110">
        <f t="shared" si="21"/>
        <v>9.988452655889148</v>
      </c>
      <c r="N267" s="18" t="s">
        <v>405</v>
      </c>
      <c r="O267" s="11"/>
    </row>
    <row r="268" spans="1:15" s="4" customFormat="1" ht="21" customHeight="1" hidden="1">
      <c r="A268" s="53" t="s">
        <v>92</v>
      </c>
      <c r="B268" s="39" t="s">
        <v>6</v>
      </c>
      <c r="C268" s="39"/>
      <c r="D268" s="32" t="e">
        <f>#REF!/10000</f>
        <v>#REF!</v>
      </c>
      <c r="E268" s="32" t="e">
        <f t="shared" si="20"/>
        <v>#REF!</v>
      </c>
      <c r="F268" s="32" t="e">
        <f t="shared" si="19"/>
        <v>#REF!</v>
      </c>
      <c r="G268" s="32" t="s">
        <v>267</v>
      </c>
      <c r="H268" s="32" t="s">
        <v>267</v>
      </c>
      <c r="I268" s="32" t="s">
        <v>267</v>
      </c>
      <c r="J268" s="32" t="s">
        <v>267</v>
      </c>
      <c r="K268" s="32" t="s">
        <v>267</v>
      </c>
      <c r="L268" s="32" t="s">
        <v>267</v>
      </c>
      <c r="M268" s="110" t="e">
        <f t="shared" si="21"/>
        <v>#REF!</v>
      </c>
      <c r="N268" s="18" t="s">
        <v>405</v>
      </c>
      <c r="O268" s="11"/>
    </row>
    <row r="269" spans="1:15" s="4" customFormat="1" ht="21" customHeight="1" hidden="1">
      <c r="A269" s="53" t="s">
        <v>93</v>
      </c>
      <c r="B269" s="39" t="s">
        <v>6</v>
      </c>
      <c r="C269" s="39"/>
      <c r="D269" s="32" t="e">
        <f>#REF!/10000</f>
        <v>#REF!</v>
      </c>
      <c r="E269" s="32" t="e">
        <f t="shared" si="20"/>
        <v>#REF!</v>
      </c>
      <c r="F269" s="32" t="e">
        <f t="shared" si="19"/>
        <v>#REF!</v>
      </c>
      <c r="G269" s="32" t="s">
        <v>267</v>
      </c>
      <c r="H269" s="32" t="s">
        <v>267</v>
      </c>
      <c r="I269" s="32" t="s">
        <v>267</v>
      </c>
      <c r="J269" s="32" t="s">
        <v>267</v>
      </c>
      <c r="K269" s="32" t="s">
        <v>267</v>
      </c>
      <c r="L269" s="32" t="s">
        <v>267</v>
      </c>
      <c r="M269" s="110" t="e">
        <f t="shared" si="21"/>
        <v>#REF!</v>
      </c>
      <c r="N269" s="18" t="s">
        <v>405</v>
      </c>
      <c r="O269" s="11"/>
    </row>
    <row r="270" spans="1:15" s="4" customFormat="1" ht="18.75" customHeight="1">
      <c r="A270" s="37" t="s">
        <v>241</v>
      </c>
      <c r="B270" s="43" t="s">
        <v>6</v>
      </c>
      <c r="C270" s="32">
        <v>30.56</v>
      </c>
      <c r="D270" s="104">
        <v>32.82</v>
      </c>
      <c r="E270" s="32">
        <f t="shared" si="20"/>
        <v>39.384</v>
      </c>
      <c r="F270" s="32">
        <f t="shared" si="19"/>
        <v>20.91111819050653</v>
      </c>
      <c r="G270" s="32" t="s">
        <v>267</v>
      </c>
      <c r="H270" s="32" t="s">
        <v>267</v>
      </c>
      <c r="I270" s="32" t="s">
        <v>267</v>
      </c>
      <c r="J270" s="32" t="s">
        <v>267</v>
      </c>
      <c r="K270" s="32" t="s">
        <v>267</v>
      </c>
      <c r="L270" s="32" t="s">
        <v>267</v>
      </c>
      <c r="M270" s="110">
        <f t="shared" si="21"/>
        <v>7.3952879581151905</v>
      </c>
      <c r="N270" s="18" t="s">
        <v>405</v>
      </c>
      <c r="O270" s="11"/>
    </row>
    <row r="271" spans="1:15" s="4" customFormat="1" ht="18.75" customHeight="1">
      <c r="A271" s="37" t="s">
        <v>242</v>
      </c>
      <c r="B271" s="43" t="s">
        <v>6</v>
      </c>
      <c r="C271" s="32">
        <v>25.84</v>
      </c>
      <c r="D271" s="104">
        <v>28.57</v>
      </c>
      <c r="E271" s="32">
        <f t="shared" si="20"/>
        <v>34.284</v>
      </c>
      <c r="F271" s="32">
        <f t="shared" si="19"/>
        <v>18.20324944249761</v>
      </c>
      <c r="G271" s="32" t="s">
        <v>267</v>
      </c>
      <c r="H271" s="32" t="s">
        <v>267</v>
      </c>
      <c r="I271" s="32" t="s">
        <v>267</v>
      </c>
      <c r="J271" s="32" t="s">
        <v>267</v>
      </c>
      <c r="K271" s="32" t="s">
        <v>267</v>
      </c>
      <c r="L271" s="32" t="s">
        <v>267</v>
      </c>
      <c r="M271" s="110">
        <f t="shared" si="21"/>
        <v>10.565015479876166</v>
      </c>
      <c r="N271" s="18" t="s">
        <v>405</v>
      </c>
      <c r="O271" s="11"/>
    </row>
    <row r="272" spans="1:15" s="4" customFormat="1" ht="18.75" customHeight="1">
      <c r="A272" s="52" t="s">
        <v>271</v>
      </c>
      <c r="B272" s="39" t="s">
        <v>6</v>
      </c>
      <c r="C272" s="32">
        <v>3.09</v>
      </c>
      <c r="D272" s="32"/>
      <c r="E272" s="32">
        <f t="shared" si="20"/>
        <v>0</v>
      </c>
      <c r="F272" s="32">
        <f t="shared" si="19"/>
        <v>0</v>
      </c>
      <c r="G272" s="32" t="s">
        <v>267</v>
      </c>
      <c r="H272" s="32" t="s">
        <v>267</v>
      </c>
      <c r="I272" s="32" t="s">
        <v>267</v>
      </c>
      <c r="J272" s="32" t="s">
        <v>267</v>
      </c>
      <c r="K272" s="32" t="s">
        <v>267</v>
      </c>
      <c r="L272" s="32" t="s">
        <v>267</v>
      </c>
      <c r="M272" s="110"/>
      <c r="N272" s="18" t="s">
        <v>281</v>
      </c>
      <c r="O272" s="11"/>
    </row>
    <row r="273" spans="1:15" s="4" customFormat="1" ht="18.75" customHeight="1">
      <c r="A273" s="37" t="s">
        <v>88</v>
      </c>
      <c r="B273" s="66" t="s">
        <v>6</v>
      </c>
      <c r="C273" s="32">
        <v>66</v>
      </c>
      <c r="D273" s="32"/>
      <c r="E273" s="32">
        <f t="shared" si="20"/>
        <v>0</v>
      </c>
      <c r="F273" s="32">
        <f t="shared" si="19"/>
        <v>0</v>
      </c>
      <c r="G273" s="32" t="s">
        <v>267</v>
      </c>
      <c r="H273" s="32" t="s">
        <v>267</v>
      </c>
      <c r="I273" s="32" t="s">
        <v>267</v>
      </c>
      <c r="J273" s="32" t="s">
        <v>267</v>
      </c>
      <c r="K273" s="32" t="s">
        <v>267</v>
      </c>
      <c r="L273" s="32" t="s">
        <v>267</v>
      </c>
      <c r="M273" s="110"/>
      <c r="N273" s="18" t="s">
        <v>311</v>
      </c>
      <c r="O273" s="11"/>
    </row>
    <row r="274" spans="1:15" s="4" customFormat="1" ht="18.75" customHeight="1">
      <c r="A274" s="35" t="s">
        <v>308</v>
      </c>
      <c r="B274" s="43" t="s">
        <v>6</v>
      </c>
      <c r="C274" s="32">
        <v>149.72</v>
      </c>
      <c r="D274" s="32"/>
      <c r="E274" s="32">
        <f t="shared" si="20"/>
        <v>0</v>
      </c>
      <c r="F274" s="32">
        <f t="shared" si="19"/>
        <v>0</v>
      </c>
      <c r="G274" s="32" t="s">
        <v>267</v>
      </c>
      <c r="H274" s="32" t="s">
        <v>267</v>
      </c>
      <c r="I274" s="32" t="s">
        <v>267</v>
      </c>
      <c r="J274" s="32" t="s">
        <v>267</v>
      </c>
      <c r="K274" s="32" t="s">
        <v>267</v>
      </c>
      <c r="L274" s="32" t="s">
        <v>267</v>
      </c>
      <c r="M274" s="110"/>
      <c r="N274" s="18" t="s">
        <v>311</v>
      </c>
      <c r="O274" s="11"/>
    </row>
    <row r="275" spans="1:15" s="4" customFormat="1" ht="18.75" customHeight="1">
      <c r="A275" s="35" t="s">
        <v>309</v>
      </c>
      <c r="B275" s="43" t="s">
        <v>6</v>
      </c>
      <c r="C275" s="32">
        <v>134.44</v>
      </c>
      <c r="D275" s="32"/>
      <c r="E275" s="32">
        <f>D275*1.2</f>
        <v>0</v>
      </c>
      <c r="F275" s="32">
        <f t="shared" si="19"/>
        <v>0</v>
      </c>
      <c r="G275" s="32" t="s">
        <v>267</v>
      </c>
      <c r="H275" s="32" t="s">
        <v>267</v>
      </c>
      <c r="I275" s="32" t="s">
        <v>267</v>
      </c>
      <c r="J275" s="32" t="s">
        <v>267</v>
      </c>
      <c r="K275" s="32" t="s">
        <v>267</v>
      </c>
      <c r="L275" s="32" t="s">
        <v>267</v>
      </c>
      <c r="M275" s="110"/>
      <c r="N275" s="18" t="s">
        <v>311</v>
      </c>
      <c r="O275" s="11"/>
    </row>
    <row r="276" spans="1:15" s="4" customFormat="1" ht="18.75" customHeight="1">
      <c r="A276" s="35" t="s">
        <v>26</v>
      </c>
      <c r="B276" s="43" t="s">
        <v>6</v>
      </c>
      <c r="C276" s="32">
        <v>97.28</v>
      </c>
      <c r="D276" s="32"/>
      <c r="E276" s="32">
        <f t="shared" si="20"/>
        <v>0</v>
      </c>
      <c r="F276" s="32">
        <f t="shared" si="19"/>
        <v>0</v>
      </c>
      <c r="G276" s="32" t="s">
        <v>267</v>
      </c>
      <c r="H276" s="32" t="s">
        <v>267</v>
      </c>
      <c r="I276" s="32" t="s">
        <v>267</v>
      </c>
      <c r="J276" s="32" t="s">
        <v>267</v>
      </c>
      <c r="K276" s="32" t="s">
        <v>267</v>
      </c>
      <c r="L276" s="32" t="s">
        <v>267</v>
      </c>
      <c r="M276" s="110"/>
      <c r="N276" s="18" t="s">
        <v>311</v>
      </c>
      <c r="O276" s="11"/>
    </row>
    <row r="277" spans="1:15" s="4" customFormat="1" ht="21" customHeight="1" hidden="1">
      <c r="A277" s="49" t="s">
        <v>57</v>
      </c>
      <c r="B277" s="39" t="s">
        <v>6</v>
      </c>
      <c r="C277" s="32" t="e">
        <f>#REF!/10000</f>
        <v>#REF!</v>
      </c>
      <c r="D277" s="32"/>
      <c r="E277" s="32">
        <f t="shared" si="20"/>
        <v>0</v>
      </c>
      <c r="F277" s="32">
        <f t="shared" si="19"/>
        <v>0</v>
      </c>
      <c r="G277" s="32" t="s">
        <v>267</v>
      </c>
      <c r="H277" s="32" t="s">
        <v>267</v>
      </c>
      <c r="I277" s="32" t="s">
        <v>267</v>
      </c>
      <c r="J277" s="32" t="s">
        <v>267</v>
      </c>
      <c r="K277" s="32" t="s">
        <v>267</v>
      </c>
      <c r="L277" s="32" t="s">
        <v>267</v>
      </c>
      <c r="M277" s="110"/>
      <c r="N277" s="18"/>
      <c r="O277" s="11"/>
    </row>
    <row r="278" spans="1:15" s="3" customFormat="1" ht="21" customHeight="1" hidden="1">
      <c r="A278" s="56" t="s">
        <v>143</v>
      </c>
      <c r="B278" s="39" t="s">
        <v>6</v>
      </c>
      <c r="C278" s="32" t="e">
        <f>#REF!/10000</f>
        <v>#REF!</v>
      </c>
      <c r="D278" s="32"/>
      <c r="E278" s="32">
        <f t="shared" si="20"/>
        <v>0</v>
      </c>
      <c r="F278" s="32">
        <f t="shared" si="19"/>
        <v>0</v>
      </c>
      <c r="G278" s="32" t="s">
        <v>267</v>
      </c>
      <c r="H278" s="32" t="s">
        <v>267</v>
      </c>
      <c r="I278" s="32" t="s">
        <v>267</v>
      </c>
      <c r="J278" s="32" t="s">
        <v>267</v>
      </c>
      <c r="K278" s="32" t="s">
        <v>267</v>
      </c>
      <c r="L278" s="32" t="s">
        <v>267</v>
      </c>
      <c r="M278" s="110"/>
      <c r="N278" s="18" t="s">
        <v>274</v>
      </c>
      <c r="O278" s="11"/>
    </row>
    <row r="279" spans="1:15" s="3" customFormat="1" ht="21" customHeight="1" hidden="1">
      <c r="A279" s="53" t="s">
        <v>216</v>
      </c>
      <c r="B279" s="39" t="s">
        <v>6</v>
      </c>
      <c r="C279" s="32" t="e">
        <f>#REF!/10000</f>
        <v>#REF!</v>
      </c>
      <c r="D279" s="32"/>
      <c r="E279" s="32">
        <f t="shared" si="20"/>
        <v>0</v>
      </c>
      <c r="F279" s="32">
        <f t="shared" si="19"/>
        <v>0</v>
      </c>
      <c r="G279" s="32" t="s">
        <v>267</v>
      </c>
      <c r="H279" s="32" t="s">
        <v>267</v>
      </c>
      <c r="I279" s="32" t="s">
        <v>267</v>
      </c>
      <c r="J279" s="32" t="s">
        <v>267</v>
      </c>
      <c r="K279" s="32" t="s">
        <v>267</v>
      </c>
      <c r="L279" s="32" t="s">
        <v>267</v>
      </c>
      <c r="M279" s="110"/>
      <c r="N279" s="18" t="s">
        <v>276</v>
      </c>
      <c r="O279" s="11"/>
    </row>
    <row r="280" spans="1:15" s="3" customFormat="1" ht="20.25" customHeight="1">
      <c r="A280" s="58" t="s">
        <v>291</v>
      </c>
      <c r="B280" s="39" t="s">
        <v>6</v>
      </c>
      <c r="C280" s="32">
        <v>422.4</v>
      </c>
      <c r="D280" s="32"/>
      <c r="E280" s="32">
        <f t="shared" si="20"/>
        <v>0</v>
      </c>
      <c r="F280" s="32">
        <f t="shared" si="19"/>
        <v>0</v>
      </c>
      <c r="G280" s="32" t="s">
        <v>267</v>
      </c>
      <c r="H280" s="32" t="s">
        <v>267</v>
      </c>
      <c r="I280" s="32" t="s">
        <v>267</v>
      </c>
      <c r="J280" s="32" t="s">
        <v>267</v>
      </c>
      <c r="K280" s="32" t="s">
        <v>267</v>
      </c>
      <c r="L280" s="32" t="s">
        <v>267</v>
      </c>
      <c r="M280" s="110"/>
      <c r="N280" s="18"/>
      <c r="O280" s="11"/>
    </row>
    <row r="281" spans="1:15" s="3" customFormat="1" ht="20.25" customHeight="1">
      <c r="A281" s="58" t="s">
        <v>292</v>
      </c>
      <c r="B281" s="39" t="s">
        <v>6</v>
      </c>
      <c r="C281" s="32">
        <v>318.4</v>
      </c>
      <c r="D281" s="32"/>
      <c r="E281" s="32">
        <f t="shared" si="20"/>
        <v>0</v>
      </c>
      <c r="F281" s="32">
        <f t="shared" si="19"/>
        <v>0</v>
      </c>
      <c r="G281" s="32" t="s">
        <v>267</v>
      </c>
      <c r="H281" s="32" t="s">
        <v>267</v>
      </c>
      <c r="I281" s="32" t="s">
        <v>267</v>
      </c>
      <c r="J281" s="32" t="s">
        <v>267</v>
      </c>
      <c r="K281" s="32" t="s">
        <v>267</v>
      </c>
      <c r="L281" s="32" t="s">
        <v>267</v>
      </c>
      <c r="M281" s="110"/>
      <c r="N281" s="18"/>
      <c r="O281" s="11"/>
    </row>
    <row r="282" spans="1:15" s="3" customFormat="1" ht="20.25" customHeight="1">
      <c r="A282" s="58" t="s">
        <v>293</v>
      </c>
      <c r="B282" s="39" t="s">
        <v>6</v>
      </c>
      <c r="C282" s="32">
        <v>525.2</v>
      </c>
      <c r="D282" s="32"/>
      <c r="E282" s="32">
        <f t="shared" si="20"/>
        <v>0</v>
      </c>
      <c r="F282" s="32">
        <f t="shared" si="19"/>
        <v>0</v>
      </c>
      <c r="G282" s="32" t="s">
        <v>267</v>
      </c>
      <c r="H282" s="32" t="s">
        <v>267</v>
      </c>
      <c r="I282" s="32" t="s">
        <v>267</v>
      </c>
      <c r="J282" s="32" t="s">
        <v>267</v>
      </c>
      <c r="K282" s="32" t="s">
        <v>267</v>
      </c>
      <c r="L282" s="32" t="s">
        <v>267</v>
      </c>
      <c r="M282" s="110"/>
      <c r="N282" s="18"/>
      <c r="O282" s="11"/>
    </row>
    <row r="283" spans="1:15" s="3" customFormat="1" ht="20.25" customHeight="1">
      <c r="A283" s="52" t="s">
        <v>116</v>
      </c>
      <c r="B283" s="39" t="s">
        <v>6</v>
      </c>
      <c r="C283" s="32">
        <v>48.1</v>
      </c>
      <c r="D283" s="32"/>
      <c r="E283" s="32">
        <f t="shared" si="20"/>
        <v>0</v>
      </c>
      <c r="F283" s="32">
        <f t="shared" si="19"/>
        <v>0</v>
      </c>
      <c r="G283" s="32" t="s">
        <v>267</v>
      </c>
      <c r="H283" s="32" t="s">
        <v>267</v>
      </c>
      <c r="I283" s="32" t="s">
        <v>267</v>
      </c>
      <c r="J283" s="32" t="s">
        <v>267</v>
      </c>
      <c r="K283" s="32" t="s">
        <v>267</v>
      </c>
      <c r="L283" s="32" t="s">
        <v>267</v>
      </c>
      <c r="M283" s="110"/>
      <c r="N283" s="18"/>
      <c r="O283" s="11"/>
    </row>
    <row r="284" spans="1:15" s="3" customFormat="1" ht="20.25" customHeight="1">
      <c r="A284" s="52" t="s">
        <v>117</v>
      </c>
      <c r="B284" s="39" t="s">
        <v>6</v>
      </c>
      <c r="C284" s="32">
        <v>49</v>
      </c>
      <c r="D284" s="32"/>
      <c r="E284" s="32">
        <f t="shared" si="20"/>
        <v>0</v>
      </c>
      <c r="F284" s="32">
        <f t="shared" si="19"/>
        <v>0</v>
      </c>
      <c r="G284" s="32" t="s">
        <v>267</v>
      </c>
      <c r="H284" s="32" t="s">
        <v>267</v>
      </c>
      <c r="I284" s="32" t="s">
        <v>267</v>
      </c>
      <c r="J284" s="32" t="s">
        <v>267</v>
      </c>
      <c r="K284" s="32" t="s">
        <v>267</v>
      </c>
      <c r="L284" s="32" t="s">
        <v>267</v>
      </c>
      <c r="M284" s="110"/>
      <c r="N284" s="18"/>
      <c r="O284" s="11"/>
    </row>
    <row r="285" spans="1:15" s="3" customFormat="1" ht="20.25" customHeight="1">
      <c r="A285" s="52" t="s">
        <v>119</v>
      </c>
      <c r="B285" s="39" t="s">
        <v>6</v>
      </c>
      <c r="C285" s="32">
        <v>66.9</v>
      </c>
      <c r="D285" s="32"/>
      <c r="E285" s="32">
        <f t="shared" si="20"/>
        <v>0</v>
      </c>
      <c r="F285" s="32">
        <f t="shared" si="19"/>
        <v>0</v>
      </c>
      <c r="G285" s="32" t="s">
        <v>267</v>
      </c>
      <c r="H285" s="32" t="s">
        <v>267</v>
      </c>
      <c r="I285" s="32" t="s">
        <v>267</v>
      </c>
      <c r="J285" s="32" t="s">
        <v>267</v>
      </c>
      <c r="K285" s="32" t="s">
        <v>267</v>
      </c>
      <c r="L285" s="32" t="s">
        <v>267</v>
      </c>
      <c r="M285" s="110"/>
      <c r="N285" s="18"/>
      <c r="O285" s="11"/>
    </row>
    <row r="286" spans="1:15" s="3" customFormat="1" ht="20.25" customHeight="1">
      <c r="A286" s="52" t="s">
        <v>118</v>
      </c>
      <c r="B286" s="39" t="s">
        <v>6</v>
      </c>
      <c r="C286" s="32">
        <v>8.2</v>
      </c>
      <c r="D286" s="32"/>
      <c r="E286" s="32">
        <f t="shared" si="20"/>
        <v>0</v>
      </c>
      <c r="F286" s="32">
        <f t="shared" si="19"/>
        <v>0</v>
      </c>
      <c r="G286" s="32" t="s">
        <v>267</v>
      </c>
      <c r="H286" s="32" t="s">
        <v>267</v>
      </c>
      <c r="I286" s="32" t="s">
        <v>267</v>
      </c>
      <c r="J286" s="32" t="s">
        <v>267</v>
      </c>
      <c r="K286" s="32" t="s">
        <v>267</v>
      </c>
      <c r="L286" s="32" t="s">
        <v>267</v>
      </c>
      <c r="M286" s="110"/>
      <c r="N286" s="18"/>
      <c r="O286" s="11"/>
    </row>
    <row r="287" spans="1:15" s="3" customFormat="1" ht="20.25" customHeight="1">
      <c r="A287" s="52" t="s">
        <v>115</v>
      </c>
      <c r="B287" s="39" t="s">
        <v>6</v>
      </c>
      <c r="C287" s="32">
        <v>89.2</v>
      </c>
      <c r="D287" s="32"/>
      <c r="E287" s="32">
        <f t="shared" si="20"/>
        <v>0</v>
      </c>
      <c r="F287" s="32">
        <f t="shared" si="19"/>
        <v>0</v>
      </c>
      <c r="G287" s="32" t="s">
        <v>267</v>
      </c>
      <c r="H287" s="32" t="s">
        <v>267</v>
      </c>
      <c r="I287" s="32" t="s">
        <v>267</v>
      </c>
      <c r="J287" s="32" t="s">
        <v>267</v>
      </c>
      <c r="K287" s="32" t="s">
        <v>267</v>
      </c>
      <c r="L287" s="32" t="s">
        <v>267</v>
      </c>
      <c r="M287" s="110"/>
      <c r="N287" s="18"/>
      <c r="O287" s="11"/>
    </row>
    <row r="288" spans="1:15" s="3" customFormat="1" ht="21" customHeight="1" hidden="1">
      <c r="A288" s="59" t="s">
        <v>151</v>
      </c>
      <c r="B288" s="39" t="s">
        <v>6</v>
      </c>
      <c r="C288" s="32" t="e">
        <f>#REF!/10000</f>
        <v>#REF!</v>
      </c>
      <c r="D288" s="32"/>
      <c r="E288" s="32">
        <f t="shared" si="20"/>
        <v>0</v>
      </c>
      <c r="F288" s="32">
        <f t="shared" si="19"/>
        <v>0</v>
      </c>
      <c r="G288" s="32" t="s">
        <v>267</v>
      </c>
      <c r="H288" s="32" t="s">
        <v>267</v>
      </c>
      <c r="I288" s="32" t="s">
        <v>267</v>
      </c>
      <c r="J288" s="32" t="s">
        <v>267</v>
      </c>
      <c r="K288" s="32" t="s">
        <v>267</v>
      </c>
      <c r="L288" s="32" t="s">
        <v>267</v>
      </c>
      <c r="M288" s="110"/>
      <c r="N288" s="18" t="s">
        <v>276</v>
      </c>
      <c r="O288" s="11"/>
    </row>
    <row r="289" spans="1:15" s="3" customFormat="1" ht="21" customHeight="1" hidden="1">
      <c r="A289" s="60" t="s">
        <v>185</v>
      </c>
      <c r="B289" s="39" t="s">
        <v>6</v>
      </c>
      <c r="C289" s="32" t="e">
        <f>#REF!/10000</f>
        <v>#REF!</v>
      </c>
      <c r="D289" s="32"/>
      <c r="E289" s="32">
        <f t="shared" si="20"/>
        <v>0</v>
      </c>
      <c r="F289" s="32">
        <f t="shared" si="19"/>
        <v>0</v>
      </c>
      <c r="G289" s="32" t="s">
        <v>267</v>
      </c>
      <c r="H289" s="32" t="s">
        <v>267</v>
      </c>
      <c r="I289" s="32" t="s">
        <v>267</v>
      </c>
      <c r="J289" s="32" t="s">
        <v>267</v>
      </c>
      <c r="K289" s="32" t="s">
        <v>267</v>
      </c>
      <c r="L289" s="32" t="s">
        <v>267</v>
      </c>
      <c r="M289" s="110"/>
      <c r="N289" s="18" t="s">
        <v>276</v>
      </c>
      <c r="O289" s="11"/>
    </row>
    <row r="290" spans="1:15" s="3" customFormat="1" ht="21" customHeight="1" hidden="1">
      <c r="A290" s="45" t="s">
        <v>87</v>
      </c>
      <c r="B290" s="39" t="s">
        <v>6</v>
      </c>
      <c r="C290" s="32" t="e">
        <f>#REF!/10000</f>
        <v>#REF!</v>
      </c>
      <c r="D290" s="32"/>
      <c r="E290" s="32">
        <f t="shared" si="20"/>
        <v>0</v>
      </c>
      <c r="F290" s="32">
        <f t="shared" si="19"/>
        <v>0</v>
      </c>
      <c r="G290" s="32" t="s">
        <v>267</v>
      </c>
      <c r="H290" s="32" t="s">
        <v>267</v>
      </c>
      <c r="I290" s="32" t="s">
        <v>267</v>
      </c>
      <c r="J290" s="32" t="s">
        <v>267</v>
      </c>
      <c r="K290" s="32" t="s">
        <v>267</v>
      </c>
      <c r="L290" s="32" t="s">
        <v>267</v>
      </c>
      <c r="M290" s="110"/>
      <c r="N290" s="18" t="s">
        <v>276</v>
      </c>
      <c r="O290" s="11"/>
    </row>
    <row r="291" spans="1:15" s="4" customFormat="1" ht="21" customHeight="1">
      <c r="A291" s="61" t="s">
        <v>186</v>
      </c>
      <c r="B291" s="39" t="s">
        <v>6</v>
      </c>
      <c r="C291" s="32">
        <v>125</v>
      </c>
      <c r="D291" s="32"/>
      <c r="E291" s="32">
        <f t="shared" si="20"/>
        <v>0</v>
      </c>
      <c r="F291" s="32">
        <f t="shared" si="19"/>
        <v>0</v>
      </c>
      <c r="G291" s="32" t="s">
        <v>267</v>
      </c>
      <c r="H291" s="32" t="s">
        <v>267</v>
      </c>
      <c r="I291" s="32" t="s">
        <v>267</v>
      </c>
      <c r="J291" s="32" t="s">
        <v>267</v>
      </c>
      <c r="K291" s="32" t="s">
        <v>267</v>
      </c>
      <c r="L291" s="32" t="s">
        <v>267</v>
      </c>
      <c r="M291" s="110"/>
      <c r="N291" s="18" t="s">
        <v>274</v>
      </c>
      <c r="O291" s="11"/>
    </row>
    <row r="292" spans="1:15" s="4" customFormat="1" ht="18.75" customHeight="1">
      <c r="A292" s="50" t="s">
        <v>140</v>
      </c>
      <c r="B292" s="39" t="s">
        <v>6</v>
      </c>
      <c r="C292" s="32">
        <v>0.36</v>
      </c>
      <c r="D292" s="32"/>
      <c r="E292" s="32">
        <f t="shared" si="20"/>
        <v>0</v>
      </c>
      <c r="F292" s="32">
        <f t="shared" si="19"/>
        <v>0</v>
      </c>
      <c r="G292" s="32" t="s">
        <v>267</v>
      </c>
      <c r="H292" s="32" t="s">
        <v>267</v>
      </c>
      <c r="I292" s="32" t="s">
        <v>267</v>
      </c>
      <c r="J292" s="32" t="s">
        <v>267</v>
      </c>
      <c r="K292" s="32" t="s">
        <v>267</v>
      </c>
      <c r="L292" s="32" t="s">
        <v>267</v>
      </c>
      <c r="M292" s="110"/>
      <c r="N292" s="18"/>
      <c r="O292" s="11"/>
    </row>
    <row r="293" spans="1:15" s="4" customFormat="1" ht="18.75" customHeight="1">
      <c r="A293" s="50" t="s">
        <v>141</v>
      </c>
      <c r="B293" s="39" t="s">
        <v>6</v>
      </c>
      <c r="C293" s="32">
        <v>0.66</v>
      </c>
      <c r="D293" s="32"/>
      <c r="E293" s="32">
        <f t="shared" si="20"/>
        <v>0</v>
      </c>
      <c r="F293" s="32">
        <f t="shared" si="19"/>
        <v>0</v>
      </c>
      <c r="G293" s="32" t="s">
        <v>267</v>
      </c>
      <c r="H293" s="32" t="s">
        <v>267</v>
      </c>
      <c r="I293" s="32" t="s">
        <v>267</v>
      </c>
      <c r="J293" s="32" t="s">
        <v>267</v>
      </c>
      <c r="K293" s="32" t="s">
        <v>267</v>
      </c>
      <c r="L293" s="32" t="s">
        <v>267</v>
      </c>
      <c r="M293" s="110"/>
      <c r="N293" s="18"/>
      <c r="O293" s="11"/>
    </row>
    <row r="294" spans="1:15" s="4" customFormat="1" ht="18.75" customHeight="1">
      <c r="A294" s="50" t="s">
        <v>147</v>
      </c>
      <c r="B294" s="39" t="s">
        <v>6</v>
      </c>
      <c r="C294" s="32">
        <v>0.78</v>
      </c>
      <c r="D294" s="32"/>
      <c r="E294" s="32">
        <f t="shared" si="20"/>
        <v>0</v>
      </c>
      <c r="F294" s="32">
        <f t="shared" si="19"/>
        <v>0</v>
      </c>
      <c r="G294" s="32" t="s">
        <v>267</v>
      </c>
      <c r="H294" s="32" t="s">
        <v>267</v>
      </c>
      <c r="I294" s="32" t="s">
        <v>267</v>
      </c>
      <c r="J294" s="32" t="s">
        <v>267</v>
      </c>
      <c r="K294" s="32" t="s">
        <v>267</v>
      </c>
      <c r="L294" s="32" t="s">
        <v>267</v>
      </c>
      <c r="M294" s="110"/>
      <c r="N294" s="18"/>
      <c r="O294" s="11"/>
    </row>
    <row r="295" spans="1:15" s="4" customFormat="1" ht="21" customHeight="1" hidden="1">
      <c r="A295" s="62" t="s">
        <v>70</v>
      </c>
      <c r="B295" s="39" t="s">
        <v>6</v>
      </c>
      <c r="C295" s="39"/>
      <c r="D295" s="32" t="e">
        <f>#REF!/10000</f>
        <v>#REF!</v>
      </c>
      <c r="E295" s="32" t="e">
        <f t="shared" si="20"/>
        <v>#REF!</v>
      </c>
      <c r="F295" s="32" t="e">
        <f t="shared" si="19"/>
        <v>#REF!</v>
      </c>
      <c r="G295" s="32" t="s">
        <v>267</v>
      </c>
      <c r="H295" s="32" t="s">
        <v>267</v>
      </c>
      <c r="I295" s="32" t="s">
        <v>267</v>
      </c>
      <c r="J295" s="32" t="s">
        <v>267</v>
      </c>
      <c r="K295" s="32" t="s">
        <v>267</v>
      </c>
      <c r="L295" s="32" t="s">
        <v>267</v>
      </c>
      <c r="M295" s="110"/>
      <c r="N295" s="18" t="s">
        <v>272</v>
      </c>
      <c r="O295" s="11"/>
    </row>
    <row r="296" spans="1:15" s="4" customFormat="1" ht="18.75" customHeight="1">
      <c r="A296" s="34" t="s">
        <v>330</v>
      </c>
      <c r="B296" s="43" t="s">
        <v>6</v>
      </c>
      <c r="C296" s="32">
        <v>40.8</v>
      </c>
      <c r="D296" s="104">
        <v>45.01</v>
      </c>
      <c r="E296" s="32">
        <f>D296*1.2</f>
        <v>54.01199999999999</v>
      </c>
      <c r="F296" s="32">
        <f t="shared" si="19"/>
        <v>28.677922905383877</v>
      </c>
      <c r="G296" s="32" t="s">
        <v>267</v>
      </c>
      <c r="H296" s="32" t="s">
        <v>267</v>
      </c>
      <c r="I296" s="32" t="s">
        <v>267</v>
      </c>
      <c r="J296" s="32" t="s">
        <v>267</v>
      </c>
      <c r="K296" s="32" t="s">
        <v>267</v>
      </c>
      <c r="L296" s="32" t="s">
        <v>267</v>
      </c>
      <c r="M296" s="110">
        <f aca="true" t="shared" si="22" ref="M296:M301">(D296/C296)*100-100</f>
        <v>10.3186274509804</v>
      </c>
      <c r="N296" s="18" t="s">
        <v>405</v>
      </c>
      <c r="O296" s="11"/>
    </row>
    <row r="297" spans="1:15" s="4" customFormat="1" ht="18.75" customHeight="1">
      <c r="A297" s="34" t="s">
        <v>90</v>
      </c>
      <c r="B297" s="43" t="s">
        <v>6</v>
      </c>
      <c r="C297" s="32">
        <v>45.91</v>
      </c>
      <c r="D297" s="104">
        <v>50.78</v>
      </c>
      <c r="E297" s="32">
        <f t="shared" si="20"/>
        <v>60.936</v>
      </c>
      <c r="F297" s="32">
        <f t="shared" si="19"/>
        <v>32.35425294679835</v>
      </c>
      <c r="G297" s="32" t="s">
        <v>267</v>
      </c>
      <c r="H297" s="32" t="s">
        <v>267</v>
      </c>
      <c r="I297" s="32" t="s">
        <v>267</v>
      </c>
      <c r="J297" s="32" t="s">
        <v>267</v>
      </c>
      <c r="K297" s="32" t="s">
        <v>267</v>
      </c>
      <c r="L297" s="32" t="s">
        <v>267</v>
      </c>
      <c r="M297" s="110">
        <f t="shared" si="22"/>
        <v>10.607710738401238</v>
      </c>
      <c r="N297" s="18" t="s">
        <v>405</v>
      </c>
      <c r="O297" s="11"/>
    </row>
    <row r="298" spans="1:15" s="3" customFormat="1" ht="18.75" customHeight="1">
      <c r="A298" s="34" t="s">
        <v>58</v>
      </c>
      <c r="B298" s="43" t="s">
        <v>6</v>
      </c>
      <c r="C298" s="32">
        <v>47.89</v>
      </c>
      <c r="D298" s="104">
        <v>52.91</v>
      </c>
      <c r="E298" s="32">
        <f t="shared" si="20"/>
        <v>63.49199999999999</v>
      </c>
      <c r="F298" s="32">
        <f t="shared" si="19"/>
        <v>33.711373048741635</v>
      </c>
      <c r="G298" s="32" t="s">
        <v>267</v>
      </c>
      <c r="H298" s="32" t="s">
        <v>267</v>
      </c>
      <c r="I298" s="32" t="s">
        <v>267</v>
      </c>
      <c r="J298" s="32" t="s">
        <v>267</v>
      </c>
      <c r="K298" s="32" t="s">
        <v>267</v>
      </c>
      <c r="L298" s="32" t="s">
        <v>267</v>
      </c>
      <c r="M298" s="110">
        <f t="shared" si="22"/>
        <v>10.482355397786591</v>
      </c>
      <c r="N298" s="18" t="s">
        <v>405</v>
      </c>
      <c r="O298" s="11"/>
    </row>
    <row r="299" spans="1:15" s="3" customFormat="1" ht="18.75" customHeight="1">
      <c r="A299" s="34" t="s">
        <v>8</v>
      </c>
      <c r="B299" s="43" t="s">
        <v>6</v>
      </c>
      <c r="C299" s="32">
        <v>68.01</v>
      </c>
      <c r="D299" s="104">
        <v>75.22</v>
      </c>
      <c r="E299" s="32">
        <f t="shared" si="20"/>
        <v>90.264</v>
      </c>
      <c r="F299" s="32">
        <f t="shared" si="19"/>
        <v>47.92609111181905</v>
      </c>
      <c r="G299" s="32" t="s">
        <v>267</v>
      </c>
      <c r="H299" s="32" t="s">
        <v>267</v>
      </c>
      <c r="I299" s="32" t="s">
        <v>267</v>
      </c>
      <c r="J299" s="32" t="s">
        <v>267</v>
      </c>
      <c r="K299" s="32" t="s">
        <v>267</v>
      </c>
      <c r="L299" s="32" t="s">
        <v>267</v>
      </c>
      <c r="M299" s="110">
        <f t="shared" si="22"/>
        <v>10.601382149683872</v>
      </c>
      <c r="N299" s="18" t="s">
        <v>405</v>
      </c>
      <c r="O299" s="11"/>
    </row>
    <row r="300" spans="1:15" s="4" customFormat="1" ht="18.75" customHeight="1">
      <c r="A300" s="34" t="s">
        <v>7</v>
      </c>
      <c r="B300" s="43" t="s">
        <v>6</v>
      </c>
      <c r="C300" s="32">
        <v>63.74</v>
      </c>
      <c r="D300" s="104">
        <v>70.16</v>
      </c>
      <c r="E300" s="32">
        <f t="shared" si="20"/>
        <v>84.192</v>
      </c>
      <c r="F300" s="32">
        <f t="shared" si="19"/>
        <v>44.70213443771902</v>
      </c>
      <c r="G300" s="32" t="s">
        <v>267</v>
      </c>
      <c r="H300" s="32" t="s">
        <v>267</v>
      </c>
      <c r="I300" s="32" t="s">
        <v>267</v>
      </c>
      <c r="J300" s="32" t="s">
        <v>267</v>
      </c>
      <c r="K300" s="32" t="s">
        <v>267</v>
      </c>
      <c r="L300" s="32" t="s">
        <v>267</v>
      </c>
      <c r="M300" s="110">
        <f t="shared" si="22"/>
        <v>10.072168183244415</v>
      </c>
      <c r="N300" s="18" t="s">
        <v>405</v>
      </c>
      <c r="O300" s="11"/>
    </row>
    <row r="301" spans="1:15" s="3" customFormat="1" ht="18.75" customHeight="1">
      <c r="A301" s="34" t="s">
        <v>73</v>
      </c>
      <c r="B301" s="43" t="s">
        <v>6</v>
      </c>
      <c r="C301" s="32">
        <v>147.1</v>
      </c>
      <c r="D301" s="104">
        <v>161.82</v>
      </c>
      <c r="E301" s="32">
        <f t="shared" si="20"/>
        <v>194.184</v>
      </c>
      <c r="F301" s="32">
        <f t="shared" si="19"/>
        <v>103.10289901242434</v>
      </c>
      <c r="G301" s="32" t="s">
        <v>267</v>
      </c>
      <c r="H301" s="32" t="s">
        <v>267</v>
      </c>
      <c r="I301" s="32" t="s">
        <v>267</v>
      </c>
      <c r="J301" s="32" t="s">
        <v>267</v>
      </c>
      <c r="K301" s="32" t="s">
        <v>267</v>
      </c>
      <c r="L301" s="32" t="s">
        <v>267</v>
      </c>
      <c r="M301" s="110">
        <f t="shared" si="22"/>
        <v>10.006798096532975</v>
      </c>
      <c r="N301" s="18" t="s">
        <v>405</v>
      </c>
      <c r="O301" s="11"/>
    </row>
    <row r="302" spans="1:15" s="3" customFormat="1" ht="18.75" customHeight="1">
      <c r="A302" s="35" t="s">
        <v>23</v>
      </c>
      <c r="B302" s="43" t="s">
        <v>6</v>
      </c>
      <c r="C302" s="32">
        <v>70</v>
      </c>
      <c r="D302" s="32"/>
      <c r="E302" s="32">
        <f t="shared" si="20"/>
        <v>0</v>
      </c>
      <c r="F302" s="32">
        <f t="shared" si="19"/>
        <v>0</v>
      </c>
      <c r="G302" s="32" t="s">
        <v>267</v>
      </c>
      <c r="H302" s="32" t="s">
        <v>267</v>
      </c>
      <c r="I302" s="32" t="s">
        <v>267</v>
      </c>
      <c r="J302" s="32" t="s">
        <v>267</v>
      </c>
      <c r="K302" s="32" t="s">
        <v>267</v>
      </c>
      <c r="L302" s="32" t="s">
        <v>267</v>
      </c>
      <c r="M302" s="110"/>
      <c r="N302" s="18" t="s">
        <v>311</v>
      </c>
      <c r="O302" s="11"/>
    </row>
    <row r="303" spans="1:15" s="4" customFormat="1" ht="18.75" customHeight="1">
      <c r="A303" s="38" t="s">
        <v>100</v>
      </c>
      <c r="B303" s="43" t="s">
        <v>6</v>
      </c>
      <c r="C303" s="32">
        <v>8.22</v>
      </c>
      <c r="D303" s="104">
        <v>8.98</v>
      </c>
      <c r="E303" s="32">
        <f t="shared" si="20"/>
        <v>10.776</v>
      </c>
      <c r="F303" s="32">
        <f t="shared" si="19"/>
        <v>5.721567378145906</v>
      </c>
      <c r="G303" s="32" t="s">
        <v>267</v>
      </c>
      <c r="H303" s="32" t="s">
        <v>267</v>
      </c>
      <c r="I303" s="32" t="s">
        <v>267</v>
      </c>
      <c r="J303" s="32" t="s">
        <v>267</v>
      </c>
      <c r="K303" s="32" t="s">
        <v>267</v>
      </c>
      <c r="L303" s="32" t="s">
        <v>267</v>
      </c>
      <c r="M303" s="110">
        <f>(D303/C303)*100-100</f>
        <v>9.245742092457405</v>
      </c>
      <c r="N303" s="18" t="s">
        <v>405</v>
      </c>
      <c r="O303" s="11"/>
    </row>
    <row r="304" spans="1:15" s="4" customFormat="1" ht="18.75" customHeight="1">
      <c r="A304" s="38" t="s">
        <v>101</v>
      </c>
      <c r="B304" s="43" t="s">
        <v>6</v>
      </c>
      <c r="C304" s="32">
        <v>7.66</v>
      </c>
      <c r="D304" s="104">
        <v>8.58</v>
      </c>
      <c r="E304" s="32">
        <f t="shared" si="20"/>
        <v>10.296</v>
      </c>
      <c r="F304" s="32">
        <f t="shared" si="19"/>
        <v>5.466709143039184</v>
      </c>
      <c r="G304" s="32" t="s">
        <v>267</v>
      </c>
      <c r="H304" s="32" t="s">
        <v>267</v>
      </c>
      <c r="I304" s="32" t="s">
        <v>267</v>
      </c>
      <c r="J304" s="32" t="s">
        <v>267</v>
      </c>
      <c r="K304" s="32" t="s">
        <v>267</v>
      </c>
      <c r="L304" s="32" t="s">
        <v>267</v>
      </c>
      <c r="M304" s="110">
        <f>(D304/C304)*100-100</f>
        <v>12.010443864229757</v>
      </c>
      <c r="N304" s="18" t="s">
        <v>405</v>
      </c>
      <c r="O304" s="11"/>
    </row>
    <row r="305" spans="1:15" s="4" customFormat="1" ht="18.75" customHeight="1">
      <c r="A305" s="34" t="s">
        <v>320</v>
      </c>
      <c r="B305" s="43" t="s">
        <v>6</v>
      </c>
      <c r="C305" s="32">
        <v>15.47</v>
      </c>
      <c r="D305" s="32"/>
      <c r="E305" s="32">
        <f t="shared" si="20"/>
        <v>0</v>
      </c>
      <c r="F305" s="32">
        <f t="shared" si="19"/>
        <v>0</v>
      </c>
      <c r="G305" s="32" t="s">
        <v>267</v>
      </c>
      <c r="H305" s="32" t="s">
        <v>267</v>
      </c>
      <c r="I305" s="32" t="s">
        <v>267</v>
      </c>
      <c r="J305" s="32" t="s">
        <v>267</v>
      </c>
      <c r="K305" s="32" t="s">
        <v>267</v>
      </c>
      <c r="L305" s="32" t="s">
        <v>267</v>
      </c>
      <c r="M305" s="110"/>
      <c r="N305" s="18" t="s">
        <v>387</v>
      </c>
      <c r="O305" s="11"/>
    </row>
    <row r="306" spans="1:15" s="4" customFormat="1" ht="18.75" customHeight="1">
      <c r="A306" s="63" t="s">
        <v>262</v>
      </c>
      <c r="B306" s="39" t="s">
        <v>6</v>
      </c>
      <c r="C306" s="32">
        <v>33.53</v>
      </c>
      <c r="D306" s="32"/>
      <c r="E306" s="32">
        <f t="shared" si="20"/>
        <v>0</v>
      </c>
      <c r="F306" s="32">
        <f aca="true" t="shared" si="23" ref="F306:F343">E306/1.8834</f>
        <v>0</v>
      </c>
      <c r="G306" s="32" t="s">
        <v>267</v>
      </c>
      <c r="H306" s="32" t="s">
        <v>267</v>
      </c>
      <c r="I306" s="32" t="s">
        <v>267</v>
      </c>
      <c r="J306" s="32" t="s">
        <v>267</v>
      </c>
      <c r="K306" s="32" t="s">
        <v>267</v>
      </c>
      <c r="L306" s="32" t="s">
        <v>267</v>
      </c>
      <c r="M306" s="110"/>
      <c r="N306" s="18" t="s">
        <v>282</v>
      </c>
      <c r="O306" s="11"/>
    </row>
    <row r="307" spans="1:15" s="4" customFormat="1" ht="20.25" customHeight="1" hidden="1">
      <c r="A307" s="60" t="s">
        <v>65</v>
      </c>
      <c r="B307" s="39" t="s">
        <v>6</v>
      </c>
      <c r="C307" s="32" t="e">
        <f>#REF!/10000</f>
        <v>#REF!</v>
      </c>
      <c r="D307" s="32"/>
      <c r="E307" s="32">
        <f t="shared" si="20"/>
        <v>0</v>
      </c>
      <c r="F307" s="32">
        <f t="shared" si="23"/>
        <v>0</v>
      </c>
      <c r="G307" s="32" t="s">
        <v>267</v>
      </c>
      <c r="H307" s="32" t="s">
        <v>267</v>
      </c>
      <c r="I307" s="32" t="s">
        <v>267</v>
      </c>
      <c r="J307" s="32" t="s">
        <v>267</v>
      </c>
      <c r="K307" s="32" t="s">
        <v>267</v>
      </c>
      <c r="L307" s="32" t="s">
        <v>267</v>
      </c>
      <c r="M307" s="110"/>
      <c r="N307" s="18"/>
      <c r="O307" s="11"/>
    </row>
    <row r="308" spans="1:15" s="4" customFormat="1" ht="20.25" customHeight="1" hidden="1">
      <c r="A308" s="53" t="s">
        <v>197</v>
      </c>
      <c r="B308" s="39" t="s">
        <v>6</v>
      </c>
      <c r="C308" s="32" t="e">
        <f>#REF!/10000</f>
        <v>#REF!</v>
      </c>
      <c r="D308" s="32"/>
      <c r="E308" s="32">
        <f t="shared" si="20"/>
        <v>0</v>
      </c>
      <c r="F308" s="32">
        <f t="shared" si="23"/>
        <v>0</v>
      </c>
      <c r="G308" s="32" t="s">
        <v>267</v>
      </c>
      <c r="H308" s="32" t="s">
        <v>267</v>
      </c>
      <c r="I308" s="32" t="s">
        <v>267</v>
      </c>
      <c r="J308" s="32" t="s">
        <v>267</v>
      </c>
      <c r="K308" s="32" t="s">
        <v>267</v>
      </c>
      <c r="L308" s="32" t="s">
        <v>267</v>
      </c>
      <c r="M308" s="110"/>
      <c r="N308" s="18" t="s">
        <v>274</v>
      </c>
      <c r="O308" s="11"/>
    </row>
    <row r="309" spans="1:15" s="4" customFormat="1" ht="20.25" customHeight="1" hidden="1">
      <c r="A309" s="56" t="s">
        <v>209</v>
      </c>
      <c r="B309" s="39" t="s">
        <v>6</v>
      </c>
      <c r="C309" s="32" t="e">
        <f>#REF!/10000</f>
        <v>#REF!</v>
      </c>
      <c r="D309" s="32"/>
      <c r="E309" s="32">
        <f aca="true" t="shared" si="24" ref="E309:E343">D309*1.2</f>
        <v>0</v>
      </c>
      <c r="F309" s="32">
        <f t="shared" si="23"/>
        <v>0</v>
      </c>
      <c r="G309" s="32" t="s">
        <v>267</v>
      </c>
      <c r="H309" s="32" t="s">
        <v>267</v>
      </c>
      <c r="I309" s="32" t="s">
        <v>267</v>
      </c>
      <c r="J309" s="32" t="s">
        <v>267</v>
      </c>
      <c r="K309" s="32" t="s">
        <v>267</v>
      </c>
      <c r="L309" s="32" t="s">
        <v>267</v>
      </c>
      <c r="M309" s="110"/>
      <c r="N309" s="18" t="s">
        <v>276</v>
      </c>
      <c r="O309" s="11"/>
    </row>
    <row r="310" spans="1:15" s="4" customFormat="1" ht="20.25" customHeight="1" hidden="1">
      <c r="A310" s="56" t="s">
        <v>210</v>
      </c>
      <c r="B310" s="39" t="s">
        <v>6</v>
      </c>
      <c r="C310" s="32" t="e">
        <f>#REF!/10000</f>
        <v>#REF!</v>
      </c>
      <c r="D310" s="32"/>
      <c r="E310" s="32">
        <f t="shared" si="24"/>
        <v>0</v>
      </c>
      <c r="F310" s="32">
        <f t="shared" si="23"/>
        <v>0</v>
      </c>
      <c r="G310" s="32" t="s">
        <v>267</v>
      </c>
      <c r="H310" s="32" t="s">
        <v>267</v>
      </c>
      <c r="I310" s="32" t="s">
        <v>267</v>
      </c>
      <c r="J310" s="32" t="s">
        <v>267</v>
      </c>
      <c r="K310" s="32" t="s">
        <v>267</v>
      </c>
      <c r="L310" s="32" t="s">
        <v>267</v>
      </c>
      <c r="M310" s="110"/>
      <c r="N310" s="18" t="s">
        <v>276</v>
      </c>
      <c r="O310" s="11"/>
    </row>
    <row r="311" spans="1:15" s="4" customFormat="1" ht="20.25" customHeight="1" hidden="1">
      <c r="A311" s="56" t="s">
        <v>205</v>
      </c>
      <c r="B311" s="39" t="s">
        <v>6</v>
      </c>
      <c r="C311" s="32" t="e">
        <f>#REF!/10000</f>
        <v>#REF!</v>
      </c>
      <c r="D311" s="32"/>
      <c r="E311" s="32">
        <f t="shared" si="24"/>
        <v>0</v>
      </c>
      <c r="F311" s="32">
        <f t="shared" si="23"/>
        <v>0</v>
      </c>
      <c r="G311" s="32" t="s">
        <v>267</v>
      </c>
      <c r="H311" s="32" t="s">
        <v>267</v>
      </c>
      <c r="I311" s="32" t="s">
        <v>267</v>
      </c>
      <c r="J311" s="32" t="s">
        <v>267</v>
      </c>
      <c r="K311" s="32" t="s">
        <v>267</v>
      </c>
      <c r="L311" s="32" t="s">
        <v>267</v>
      </c>
      <c r="M311" s="110"/>
      <c r="N311" s="18" t="s">
        <v>274</v>
      </c>
      <c r="O311" s="13"/>
    </row>
    <row r="312" spans="1:15" s="4" customFormat="1" ht="20.25" customHeight="1" hidden="1">
      <c r="A312" s="56" t="s">
        <v>206</v>
      </c>
      <c r="B312" s="39" t="s">
        <v>6</v>
      </c>
      <c r="C312" s="32" t="e">
        <f>#REF!/10000</f>
        <v>#REF!</v>
      </c>
      <c r="D312" s="32"/>
      <c r="E312" s="32">
        <f t="shared" si="24"/>
        <v>0</v>
      </c>
      <c r="F312" s="32">
        <f t="shared" si="23"/>
        <v>0</v>
      </c>
      <c r="G312" s="32" t="s">
        <v>267</v>
      </c>
      <c r="H312" s="32" t="s">
        <v>267</v>
      </c>
      <c r="I312" s="32" t="s">
        <v>267</v>
      </c>
      <c r="J312" s="32" t="s">
        <v>267</v>
      </c>
      <c r="K312" s="32" t="s">
        <v>267</v>
      </c>
      <c r="L312" s="32" t="s">
        <v>267</v>
      </c>
      <c r="M312" s="110"/>
      <c r="N312" s="18" t="s">
        <v>274</v>
      </c>
      <c r="O312" s="13"/>
    </row>
    <row r="313" spans="1:15" s="3" customFormat="1" ht="18.75" customHeight="1">
      <c r="A313" s="44" t="s">
        <v>348</v>
      </c>
      <c r="B313" s="43" t="s">
        <v>1</v>
      </c>
      <c r="C313" s="32">
        <v>0.75</v>
      </c>
      <c r="D313" s="32"/>
      <c r="E313" s="32">
        <f>D313*1.1</f>
        <v>0</v>
      </c>
      <c r="F313" s="32">
        <f t="shared" si="23"/>
        <v>0</v>
      </c>
      <c r="G313" s="32" t="s">
        <v>267</v>
      </c>
      <c r="H313" s="32" t="s">
        <v>267</v>
      </c>
      <c r="I313" s="32" t="s">
        <v>267</v>
      </c>
      <c r="J313" s="32" t="s">
        <v>267</v>
      </c>
      <c r="K313" s="32" t="s">
        <v>267</v>
      </c>
      <c r="L313" s="32" t="s">
        <v>267</v>
      </c>
      <c r="M313" s="110"/>
      <c r="N313" s="18" t="s">
        <v>381</v>
      </c>
      <c r="O313" s="11"/>
    </row>
    <row r="314" spans="1:15" s="3" customFormat="1" ht="18.75" customHeight="1">
      <c r="A314" s="44" t="s">
        <v>349</v>
      </c>
      <c r="B314" s="43" t="s">
        <v>1</v>
      </c>
      <c r="C314" s="32">
        <v>0.66</v>
      </c>
      <c r="D314" s="32"/>
      <c r="E314" s="32">
        <f>D314*1.1</f>
        <v>0</v>
      </c>
      <c r="F314" s="32">
        <f t="shared" si="23"/>
        <v>0</v>
      </c>
      <c r="G314" s="32" t="s">
        <v>267</v>
      </c>
      <c r="H314" s="32" t="s">
        <v>267</v>
      </c>
      <c r="I314" s="32" t="s">
        <v>267</v>
      </c>
      <c r="J314" s="32" t="s">
        <v>267</v>
      </c>
      <c r="K314" s="32" t="s">
        <v>267</v>
      </c>
      <c r="L314" s="32" t="s">
        <v>267</v>
      </c>
      <c r="M314" s="110"/>
      <c r="N314" s="18" t="s">
        <v>381</v>
      </c>
      <c r="O314" s="11"/>
    </row>
    <row r="315" spans="1:15" s="3" customFormat="1" ht="20.25" customHeight="1" hidden="1">
      <c r="A315" s="64" t="s">
        <v>85</v>
      </c>
      <c r="B315" s="39" t="s">
        <v>6</v>
      </c>
      <c r="C315" s="39"/>
      <c r="D315" s="32" t="e">
        <f>#REF!/10000</f>
        <v>#REF!</v>
      </c>
      <c r="E315" s="32" t="e">
        <f>D315*1.1</f>
        <v>#REF!</v>
      </c>
      <c r="F315" s="32" t="e">
        <f t="shared" si="23"/>
        <v>#REF!</v>
      </c>
      <c r="G315" s="32" t="s">
        <v>267</v>
      </c>
      <c r="H315" s="32" t="s">
        <v>267</v>
      </c>
      <c r="I315" s="32" t="s">
        <v>267</v>
      </c>
      <c r="J315" s="32" t="s">
        <v>267</v>
      </c>
      <c r="K315" s="32" t="s">
        <v>267</v>
      </c>
      <c r="L315" s="32" t="s">
        <v>267</v>
      </c>
      <c r="M315" s="110"/>
      <c r="N315" s="18" t="s">
        <v>311</v>
      </c>
      <c r="O315" s="11"/>
    </row>
    <row r="316" spans="1:15" s="3" customFormat="1" ht="20.25" customHeight="1" hidden="1">
      <c r="A316" s="77" t="s">
        <v>239</v>
      </c>
      <c r="B316" s="39" t="s">
        <v>6</v>
      </c>
      <c r="C316" s="39"/>
      <c r="D316" s="32" t="e">
        <f>#REF!/10000</f>
        <v>#REF!</v>
      </c>
      <c r="E316" s="32" t="e">
        <f>D316*1.2</f>
        <v>#REF!</v>
      </c>
      <c r="F316" s="32" t="e">
        <f t="shared" si="23"/>
        <v>#REF!</v>
      </c>
      <c r="G316" s="32" t="s">
        <v>267</v>
      </c>
      <c r="H316" s="32" t="s">
        <v>267</v>
      </c>
      <c r="I316" s="32" t="s">
        <v>267</v>
      </c>
      <c r="J316" s="32" t="s">
        <v>267</v>
      </c>
      <c r="K316" s="32" t="s">
        <v>267</v>
      </c>
      <c r="L316" s="32" t="s">
        <v>267</v>
      </c>
      <c r="M316" s="110"/>
      <c r="N316" s="18" t="s">
        <v>311</v>
      </c>
      <c r="O316" s="91" t="s">
        <v>329</v>
      </c>
    </row>
    <row r="317" spans="1:15" s="4" customFormat="1" ht="18.75" customHeight="1">
      <c r="A317" s="37" t="s">
        <v>96</v>
      </c>
      <c r="B317" s="21" t="s">
        <v>6</v>
      </c>
      <c r="C317" s="32">
        <v>189.63</v>
      </c>
      <c r="D317" s="104">
        <v>209.76</v>
      </c>
      <c r="E317" s="32">
        <f t="shared" si="24"/>
        <v>251.712</v>
      </c>
      <c r="F317" s="32">
        <f t="shared" si="23"/>
        <v>133.64765848996495</v>
      </c>
      <c r="G317" s="32" t="s">
        <v>267</v>
      </c>
      <c r="H317" s="32" t="s">
        <v>267</v>
      </c>
      <c r="I317" s="32" t="s">
        <v>267</v>
      </c>
      <c r="J317" s="32" t="s">
        <v>267</v>
      </c>
      <c r="K317" s="32" t="s">
        <v>267</v>
      </c>
      <c r="L317" s="32" t="s">
        <v>267</v>
      </c>
      <c r="M317" s="110">
        <f>(D317/C317)*100-100</f>
        <v>10.615408954279388</v>
      </c>
      <c r="N317" s="18" t="s">
        <v>405</v>
      </c>
      <c r="O317" s="11"/>
    </row>
    <row r="318" spans="1:15" s="4" customFormat="1" ht="18.75" customHeight="1">
      <c r="A318" s="37" t="s">
        <v>250</v>
      </c>
      <c r="B318" s="21" t="s">
        <v>6</v>
      </c>
      <c r="C318" s="32">
        <v>200.03</v>
      </c>
      <c r="D318" s="104">
        <v>219.3</v>
      </c>
      <c r="E318" s="32">
        <f t="shared" si="24"/>
        <v>263.16</v>
      </c>
      <c r="F318" s="32">
        <f t="shared" si="23"/>
        <v>139.72602739726028</v>
      </c>
      <c r="G318" s="32" t="s">
        <v>267</v>
      </c>
      <c r="H318" s="32" t="s">
        <v>267</v>
      </c>
      <c r="I318" s="32" t="s">
        <v>267</v>
      </c>
      <c r="J318" s="32" t="s">
        <v>267</v>
      </c>
      <c r="K318" s="32" t="s">
        <v>267</v>
      </c>
      <c r="L318" s="32" t="s">
        <v>267</v>
      </c>
      <c r="M318" s="110">
        <f>(D318/C318)*100-100</f>
        <v>9.633554966755</v>
      </c>
      <c r="N318" s="18" t="s">
        <v>405</v>
      </c>
      <c r="O318" s="13"/>
    </row>
    <row r="319" spans="1:15" s="4" customFormat="1" ht="18.75" customHeight="1">
      <c r="A319" s="51" t="s">
        <v>59</v>
      </c>
      <c r="B319" s="39" t="s">
        <v>6</v>
      </c>
      <c r="C319" s="32">
        <v>36</v>
      </c>
      <c r="D319" s="32"/>
      <c r="E319" s="32">
        <f t="shared" si="24"/>
        <v>0</v>
      </c>
      <c r="F319" s="32">
        <f t="shared" si="23"/>
        <v>0</v>
      </c>
      <c r="G319" s="32" t="s">
        <v>267</v>
      </c>
      <c r="H319" s="32" t="s">
        <v>267</v>
      </c>
      <c r="I319" s="32" t="s">
        <v>267</v>
      </c>
      <c r="J319" s="32" t="s">
        <v>267</v>
      </c>
      <c r="K319" s="32" t="s">
        <v>267</v>
      </c>
      <c r="L319" s="32" t="s">
        <v>267</v>
      </c>
      <c r="M319" s="110"/>
      <c r="N319" s="18"/>
      <c r="O319" s="13"/>
    </row>
    <row r="320" spans="1:15" s="4" customFormat="1" ht="18.75" customHeight="1">
      <c r="A320" s="51" t="s">
        <v>86</v>
      </c>
      <c r="B320" s="39" t="s">
        <v>6</v>
      </c>
      <c r="C320" s="32">
        <v>6.7</v>
      </c>
      <c r="D320" s="32"/>
      <c r="E320" s="32">
        <f t="shared" si="24"/>
        <v>0</v>
      </c>
      <c r="F320" s="32">
        <f t="shared" si="23"/>
        <v>0</v>
      </c>
      <c r="G320" s="32" t="s">
        <v>267</v>
      </c>
      <c r="H320" s="32" t="s">
        <v>267</v>
      </c>
      <c r="I320" s="32" t="s">
        <v>267</v>
      </c>
      <c r="J320" s="32" t="s">
        <v>267</v>
      </c>
      <c r="K320" s="32" t="s">
        <v>267</v>
      </c>
      <c r="L320" s="32" t="s">
        <v>267</v>
      </c>
      <c r="M320" s="110"/>
      <c r="N320" s="18"/>
      <c r="O320" s="13"/>
    </row>
    <row r="321" spans="1:15" s="4" customFormat="1" ht="18.75" customHeight="1">
      <c r="A321" s="51" t="s">
        <v>60</v>
      </c>
      <c r="B321" s="39" t="s">
        <v>6</v>
      </c>
      <c r="C321" s="32">
        <v>7.3</v>
      </c>
      <c r="D321" s="32"/>
      <c r="E321" s="32">
        <f t="shared" si="24"/>
        <v>0</v>
      </c>
      <c r="F321" s="32">
        <f t="shared" si="23"/>
        <v>0</v>
      </c>
      <c r="G321" s="32" t="s">
        <v>267</v>
      </c>
      <c r="H321" s="32" t="s">
        <v>267</v>
      </c>
      <c r="I321" s="32" t="s">
        <v>267</v>
      </c>
      <c r="J321" s="32" t="s">
        <v>267</v>
      </c>
      <c r="K321" s="32" t="s">
        <v>267</v>
      </c>
      <c r="L321" s="32" t="s">
        <v>267</v>
      </c>
      <c r="M321" s="110"/>
      <c r="N321" s="18"/>
      <c r="O321" s="13"/>
    </row>
    <row r="322" spans="1:15" s="4" customFormat="1" ht="18.75" customHeight="1">
      <c r="A322" s="51" t="s">
        <v>19</v>
      </c>
      <c r="B322" s="39" t="s">
        <v>0</v>
      </c>
      <c r="C322" s="32">
        <v>0.2</v>
      </c>
      <c r="D322" s="32"/>
      <c r="E322" s="32">
        <f t="shared" si="24"/>
        <v>0</v>
      </c>
      <c r="F322" s="32">
        <f t="shared" si="23"/>
        <v>0</v>
      </c>
      <c r="G322" s="32" t="s">
        <v>267</v>
      </c>
      <c r="H322" s="32" t="s">
        <v>267</v>
      </c>
      <c r="I322" s="32" t="s">
        <v>267</v>
      </c>
      <c r="J322" s="32" t="s">
        <v>267</v>
      </c>
      <c r="K322" s="32" t="s">
        <v>267</v>
      </c>
      <c r="L322" s="32" t="s">
        <v>267</v>
      </c>
      <c r="M322" s="110"/>
      <c r="N322" s="18"/>
      <c r="O322" s="13"/>
    </row>
    <row r="323" spans="1:15" s="4" customFormat="1" ht="20.25" customHeight="1" hidden="1">
      <c r="A323" s="60" t="s">
        <v>61</v>
      </c>
      <c r="B323" s="39" t="s">
        <v>0</v>
      </c>
      <c r="C323" s="32" t="e">
        <f>#REF!/10000</f>
        <v>#REF!</v>
      </c>
      <c r="D323" s="32"/>
      <c r="E323" s="32">
        <f t="shared" si="24"/>
        <v>0</v>
      </c>
      <c r="F323" s="32">
        <f t="shared" si="23"/>
        <v>0</v>
      </c>
      <c r="G323" s="32" t="s">
        <v>267</v>
      </c>
      <c r="H323" s="32" t="s">
        <v>267</v>
      </c>
      <c r="I323" s="32" t="s">
        <v>267</v>
      </c>
      <c r="J323" s="32" t="s">
        <v>267</v>
      </c>
      <c r="K323" s="32" t="s">
        <v>267</v>
      </c>
      <c r="L323" s="32" t="s">
        <v>267</v>
      </c>
      <c r="M323" s="110"/>
      <c r="N323" s="18"/>
      <c r="O323" s="11"/>
    </row>
    <row r="324" spans="1:15" s="4" customFormat="1" ht="18.75" customHeight="1">
      <c r="A324" s="37" t="s">
        <v>145</v>
      </c>
      <c r="B324" s="39" t="s">
        <v>6</v>
      </c>
      <c r="C324" s="32">
        <v>0.86</v>
      </c>
      <c r="D324" s="32"/>
      <c r="E324" s="32">
        <f>D324*1.2</f>
        <v>0</v>
      </c>
      <c r="F324" s="32">
        <f t="shared" si="23"/>
        <v>0</v>
      </c>
      <c r="G324" s="32" t="s">
        <v>267</v>
      </c>
      <c r="H324" s="32" t="s">
        <v>267</v>
      </c>
      <c r="I324" s="32" t="s">
        <v>267</v>
      </c>
      <c r="J324" s="32" t="s">
        <v>267</v>
      </c>
      <c r="K324" s="32" t="s">
        <v>267</v>
      </c>
      <c r="L324" s="32" t="s">
        <v>267</v>
      </c>
      <c r="M324" s="110"/>
      <c r="N324" s="18" t="s">
        <v>381</v>
      </c>
      <c r="O324" s="11"/>
    </row>
    <row r="325" spans="1:15" s="4" customFormat="1" ht="18.75" customHeight="1">
      <c r="A325" s="37" t="s">
        <v>144</v>
      </c>
      <c r="B325" s="39" t="s">
        <v>6</v>
      </c>
      <c r="C325" s="32">
        <v>0.86</v>
      </c>
      <c r="D325" s="32"/>
      <c r="E325" s="32">
        <f t="shared" si="24"/>
        <v>0</v>
      </c>
      <c r="F325" s="32">
        <f t="shared" si="23"/>
        <v>0</v>
      </c>
      <c r="G325" s="32" t="s">
        <v>267</v>
      </c>
      <c r="H325" s="32" t="s">
        <v>267</v>
      </c>
      <c r="I325" s="32" t="s">
        <v>267</v>
      </c>
      <c r="J325" s="32" t="s">
        <v>267</v>
      </c>
      <c r="K325" s="32" t="s">
        <v>267</v>
      </c>
      <c r="L325" s="32" t="s">
        <v>267</v>
      </c>
      <c r="M325" s="110"/>
      <c r="N325" s="18" t="s">
        <v>381</v>
      </c>
      <c r="O325" s="11"/>
    </row>
    <row r="326" spans="1:15" s="4" customFormat="1" ht="18.75" customHeight="1">
      <c r="A326" s="37" t="s">
        <v>146</v>
      </c>
      <c r="B326" s="39" t="s">
        <v>6</v>
      </c>
      <c r="C326" s="32">
        <v>1</v>
      </c>
      <c r="D326" s="32"/>
      <c r="E326" s="32">
        <f t="shared" si="24"/>
        <v>0</v>
      </c>
      <c r="F326" s="32">
        <f t="shared" si="23"/>
        <v>0</v>
      </c>
      <c r="G326" s="32" t="s">
        <v>267</v>
      </c>
      <c r="H326" s="32" t="s">
        <v>267</v>
      </c>
      <c r="I326" s="32" t="s">
        <v>267</v>
      </c>
      <c r="J326" s="32" t="s">
        <v>267</v>
      </c>
      <c r="K326" s="32" t="s">
        <v>267</v>
      </c>
      <c r="L326" s="32" t="s">
        <v>267</v>
      </c>
      <c r="M326" s="110"/>
      <c r="N326" s="18" t="s">
        <v>381</v>
      </c>
      <c r="O326" s="11"/>
    </row>
    <row r="327" spans="1:15" s="4" customFormat="1" ht="20.25" customHeight="1" hidden="1">
      <c r="A327" s="55" t="s">
        <v>25</v>
      </c>
      <c r="B327" s="39" t="s">
        <v>6</v>
      </c>
      <c r="C327" s="32" t="e">
        <f>#REF!/10000</f>
        <v>#REF!</v>
      </c>
      <c r="D327" s="32"/>
      <c r="E327" s="32">
        <f>D327*1.2</f>
        <v>0</v>
      </c>
      <c r="F327" s="32">
        <f>E327/1.8834</f>
        <v>0</v>
      </c>
      <c r="G327" s="32" t="s">
        <v>267</v>
      </c>
      <c r="H327" s="32" t="s">
        <v>267</v>
      </c>
      <c r="I327" s="32" t="s">
        <v>267</v>
      </c>
      <c r="J327" s="32" t="s">
        <v>267</v>
      </c>
      <c r="K327" s="32" t="s">
        <v>267</v>
      </c>
      <c r="L327" s="32" t="s">
        <v>267</v>
      </c>
      <c r="M327" s="110"/>
      <c r="N327" s="18" t="s">
        <v>274</v>
      </c>
      <c r="O327" s="11"/>
    </row>
    <row r="328" spans="1:15" s="4" customFormat="1" ht="20.25" customHeight="1">
      <c r="A328" s="33" t="s">
        <v>369</v>
      </c>
      <c r="B328" s="39" t="s">
        <v>6</v>
      </c>
      <c r="C328" s="32">
        <v>323.47</v>
      </c>
      <c r="D328" s="32"/>
      <c r="E328" s="32">
        <f>D328*1.2</f>
        <v>0</v>
      </c>
      <c r="F328" s="32">
        <f>E328/1.8834</f>
        <v>0</v>
      </c>
      <c r="G328" s="32" t="s">
        <v>267</v>
      </c>
      <c r="H328" s="32" t="s">
        <v>267</v>
      </c>
      <c r="I328" s="32" t="s">
        <v>267</v>
      </c>
      <c r="J328" s="32" t="s">
        <v>267</v>
      </c>
      <c r="K328" s="32" t="s">
        <v>267</v>
      </c>
      <c r="L328" s="32" t="s">
        <v>267</v>
      </c>
      <c r="M328" s="110"/>
      <c r="N328" s="18" t="s">
        <v>382</v>
      </c>
      <c r="O328" s="11"/>
    </row>
    <row r="329" spans="1:15" s="4" customFormat="1" ht="18.75" customHeight="1">
      <c r="A329" s="50" t="s">
        <v>164</v>
      </c>
      <c r="B329" s="39" t="s">
        <v>6</v>
      </c>
      <c r="C329" s="32">
        <v>98.8</v>
      </c>
      <c r="D329" s="32"/>
      <c r="E329" s="32">
        <f t="shared" si="24"/>
        <v>0</v>
      </c>
      <c r="F329" s="32">
        <f t="shared" si="23"/>
        <v>0</v>
      </c>
      <c r="G329" s="32" t="s">
        <v>267</v>
      </c>
      <c r="H329" s="32" t="s">
        <v>267</v>
      </c>
      <c r="I329" s="32" t="s">
        <v>267</v>
      </c>
      <c r="J329" s="32" t="s">
        <v>267</v>
      </c>
      <c r="K329" s="32" t="s">
        <v>267</v>
      </c>
      <c r="L329" s="32" t="s">
        <v>267</v>
      </c>
      <c r="M329" s="110"/>
      <c r="N329" s="18" t="s">
        <v>272</v>
      </c>
      <c r="O329" s="11"/>
    </row>
    <row r="330" spans="1:15" s="4" customFormat="1" ht="18.75" customHeight="1">
      <c r="A330" s="33" t="s">
        <v>383</v>
      </c>
      <c r="B330" s="39" t="s">
        <v>6</v>
      </c>
      <c r="C330" s="32">
        <v>233.5</v>
      </c>
      <c r="D330" s="32"/>
      <c r="E330" s="32">
        <f>D330*1.2</f>
        <v>0</v>
      </c>
      <c r="F330" s="32">
        <f>E330/1.8834</f>
        <v>0</v>
      </c>
      <c r="G330" s="32" t="s">
        <v>267</v>
      </c>
      <c r="H330" s="32" t="s">
        <v>267</v>
      </c>
      <c r="I330" s="32" t="s">
        <v>267</v>
      </c>
      <c r="J330" s="32" t="s">
        <v>267</v>
      </c>
      <c r="K330" s="32" t="s">
        <v>267</v>
      </c>
      <c r="L330" s="32" t="s">
        <v>267</v>
      </c>
      <c r="M330" s="110"/>
      <c r="N330" s="18" t="s">
        <v>381</v>
      </c>
      <c r="O330" s="11"/>
    </row>
    <row r="331" spans="1:15" s="4" customFormat="1" ht="18.75" customHeight="1">
      <c r="A331" s="33" t="s">
        <v>385</v>
      </c>
      <c r="B331" s="39" t="s">
        <v>6</v>
      </c>
      <c r="C331" s="32">
        <v>439.75</v>
      </c>
      <c r="D331" s="32"/>
      <c r="E331" s="32">
        <f>D331*1.2</f>
        <v>0</v>
      </c>
      <c r="F331" s="32">
        <f>E331/1.8834</f>
        <v>0</v>
      </c>
      <c r="G331" s="32" t="s">
        <v>267</v>
      </c>
      <c r="H331" s="32" t="s">
        <v>267</v>
      </c>
      <c r="I331" s="32" t="s">
        <v>267</v>
      </c>
      <c r="J331" s="32" t="s">
        <v>267</v>
      </c>
      <c r="K331" s="32" t="s">
        <v>267</v>
      </c>
      <c r="L331" s="32" t="s">
        <v>267</v>
      </c>
      <c r="M331" s="110"/>
      <c r="N331" s="18" t="s">
        <v>381</v>
      </c>
      <c r="O331" s="11"/>
    </row>
    <row r="332" spans="1:15" s="4" customFormat="1" ht="18.75" customHeight="1">
      <c r="A332" s="33" t="s">
        <v>386</v>
      </c>
      <c r="B332" s="39" t="s">
        <v>6</v>
      </c>
      <c r="C332" s="32">
        <v>608</v>
      </c>
      <c r="D332" s="32"/>
      <c r="E332" s="32">
        <f>D332*1.2</f>
        <v>0</v>
      </c>
      <c r="F332" s="32">
        <f>E332/1.8834</f>
        <v>0</v>
      </c>
      <c r="G332" s="32" t="s">
        <v>267</v>
      </c>
      <c r="H332" s="32" t="s">
        <v>267</v>
      </c>
      <c r="I332" s="32" t="s">
        <v>267</v>
      </c>
      <c r="J332" s="32" t="s">
        <v>267</v>
      </c>
      <c r="K332" s="32" t="s">
        <v>267</v>
      </c>
      <c r="L332" s="32" t="s">
        <v>267</v>
      </c>
      <c r="M332" s="110"/>
      <c r="N332" s="18" t="s">
        <v>381</v>
      </c>
      <c r="O332" s="11"/>
    </row>
    <row r="333" spans="1:15" s="4" customFormat="1" ht="18.75" customHeight="1">
      <c r="A333" s="35" t="s">
        <v>22</v>
      </c>
      <c r="B333" s="43" t="s">
        <v>6</v>
      </c>
      <c r="C333" s="32">
        <v>5.94</v>
      </c>
      <c r="D333" s="32"/>
      <c r="E333" s="32">
        <f t="shared" si="24"/>
        <v>0</v>
      </c>
      <c r="F333" s="32">
        <f t="shared" si="23"/>
        <v>0</v>
      </c>
      <c r="G333" s="32" t="s">
        <v>267</v>
      </c>
      <c r="H333" s="32" t="s">
        <v>267</v>
      </c>
      <c r="I333" s="32" t="s">
        <v>267</v>
      </c>
      <c r="J333" s="32" t="s">
        <v>267</v>
      </c>
      <c r="K333" s="32" t="s">
        <v>267</v>
      </c>
      <c r="L333" s="32" t="s">
        <v>267</v>
      </c>
      <c r="M333" s="110"/>
      <c r="N333" s="18" t="s">
        <v>381</v>
      </c>
      <c r="O333" s="11"/>
    </row>
    <row r="334" spans="1:15" s="9" customFormat="1" ht="18.75" customHeight="1">
      <c r="A334" s="34" t="s">
        <v>286</v>
      </c>
      <c r="B334" s="43" t="s">
        <v>6</v>
      </c>
      <c r="C334" s="32">
        <v>8.43</v>
      </c>
      <c r="D334" s="32"/>
      <c r="E334" s="32">
        <f t="shared" si="24"/>
        <v>0</v>
      </c>
      <c r="F334" s="32">
        <f t="shared" si="23"/>
        <v>0</v>
      </c>
      <c r="G334" s="32" t="s">
        <v>267</v>
      </c>
      <c r="H334" s="32" t="s">
        <v>267</v>
      </c>
      <c r="I334" s="32" t="s">
        <v>267</v>
      </c>
      <c r="J334" s="32" t="s">
        <v>267</v>
      </c>
      <c r="K334" s="32" t="s">
        <v>267</v>
      </c>
      <c r="L334" s="32" t="s">
        <v>267</v>
      </c>
      <c r="M334" s="110"/>
      <c r="N334" s="18" t="s">
        <v>381</v>
      </c>
      <c r="O334" s="13"/>
    </row>
    <row r="335" spans="1:15" s="4" customFormat="1" ht="18.75" customHeight="1">
      <c r="A335" s="65" t="s">
        <v>130</v>
      </c>
      <c r="B335" s="39" t="s">
        <v>6</v>
      </c>
      <c r="C335" s="32">
        <v>15</v>
      </c>
      <c r="D335" s="32"/>
      <c r="E335" s="32">
        <f t="shared" si="24"/>
        <v>0</v>
      </c>
      <c r="F335" s="32">
        <f t="shared" si="23"/>
        <v>0</v>
      </c>
      <c r="G335" s="32" t="s">
        <v>267</v>
      </c>
      <c r="H335" s="32" t="s">
        <v>267</v>
      </c>
      <c r="I335" s="32" t="s">
        <v>267</v>
      </c>
      <c r="J335" s="32" t="s">
        <v>267</v>
      </c>
      <c r="K335" s="32" t="s">
        <v>267</v>
      </c>
      <c r="L335" s="32" t="s">
        <v>267</v>
      </c>
      <c r="M335" s="110"/>
      <c r="N335" s="18" t="s">
        <v>274</v>
      </c>
      <c r="O335" s="11"/>
    </row>
    <row r="336" spans="1:15" s="4" customFormat="1" ht="18.75" customHeight="1">
      <c r="A336" s="65" t="s">
        <v>131</v>
      </c>
      <c r="B336" s="39" t="s">
        <v>6</v>
      </c>
      <c r="C336" s="32">
        <v>17.3</v>
      </c>
      <c r="D336" s="32"/>
      <c r="E336" s="32">
        <f t="shared" si="24"/>
        <v>0</v>
      </c>
      <c r="F336" s="32">
        <f t="shared" si="23"/>
        <v>0</v>
      </c>
      <c r="G336" s="32" t="s">
        <v>267</v>
      </c>
      <c r="H336" s="32" t="s">
        <v>267</v>
      </c>
      <c r="I336" s="32" t="s">
        <v>267</v>
      </c>
      <c r="J336" s="32" t="s">
        <v>267</v>
      </c>
      <c r="K336" s="32" t="s">
        <v>267</v>
      </c>
      <c r="L336" s="32" t="s">
        <v>267</v>
      </c>
      <c r="M336" s="110"/>
      <c r="N336" s="18" t="s">
        <v>274</v>
      </c>
      <c r="O336" s="11"/>
    </row>
    <row r="337" spans="1:15" s="4" customFormat="1" ht="18.75" customHeight="1">
      <c r="A337" s="65" t="s">
        <v>99</v>
      </c>
      <c r="B337" s="39" t="s">
        <v>6</v>
      </c>
      <c r="C337" s="32">
        <v>33.7</v>
      </c>
      <c r="D337" s="32"/>
      <c r="E337" s="32">
        <f t="shared" si="24"/>
        <v>0</v>
      </c>
      <c r="F337" s="32">
        <f t="shared" si="23"/>
        <v>0</v>
      </c>
      <c r="G337" s="32" t="s">
        <v>267</v>
      </c>
      <c r="H337" s="32" t="s">
        <v>267</v>
      </c>
      <c r="I337" s="32" t="s">
        <v>267</v>
      </c>
      <c r="J337" s="32" t="s">
        <v>267</v>
      </c>
      <c r="K337" s="32" t="s">
        <v>267</v>
      </c>
      <c r="L337" s="32" t="s">
        <v>267</v>
      </c>
      <c r="M337" s="110"/>
      <c r="N337" s="18" t="s">
        <v>274</v>
      </c>
      <c r="O337" s="11"/>
    </row>
    <row r="338" spans="1:15" s="5" customFormat="1" ht="20.25" customHeight="1" hidden="1">
      <c r="A338" s="48" t="s">
        <v>2</v>
      </c>
      <c r="B338" s="39" t="s">
        <v>1</v>
      </c>
      <c r="C338" s="32" t="e">
        <f>#REF!/10000</f>
        <v>#REF!</v>
      </c>
      <c r="D338" s="32"/>
      <c r="E338" s="32">
        <f t="shared" si="24"/>
        <v>0</v>
      </c>
      <c r="F338" s="32">
        <f t="shared" si="23"/>
        <v>0</v>
      </c>
      <c r="G338" s="32" t="s">
        <v>267</v>
      </c>
      <c r="H338" s="32" t="s">
        <v>267</v>
      </c>
      <c r="I338" s="32" t="s">
        <v>267</v>
      </c>
      <c r="J338" s="32" t="s">
        <v>267</v>
      </c>
      <c r="K338" s="32" t="s">
        <v>267</v>
      </c>
      <c r="L338" s="32" t="s">
        <v>267</v>
      </c>
      <c r="M338" s="110"/>
      <c r="N338" s="18"/>
      <c r="O338" s="11"/>
    </row>
    <row r="339" spans="1:15" s="5" customFormat="1" ht="18.75" customHeight="1">
      <c r="A339" s="35" t="s">
        <v>217</v>
      </c>
      <c r="B339" s="43" t="s">
        <v>6</v>
      </c>
      <c r="C339" s="32">
        <v>28.55</v>
      </c>
      <c r="D339" s="32"/>
      <c r="E339" s="32">
        <f t="shared" si="24"/>
        <v>0</v>
      </c>
      <c r="F339" s="32">
        <f t="shared" si="23"/>
        <v>0</v>
      </c>
      <c r="G339" s="32" t="s">
        <v>267</v>
      </c>
      <c r="H339" s="32" t="s">
        <v>267</v>
      </c>
      <c r="I339" s="32" t="s">
        <v>267</v>
      </c>
      <c r="J339" s="32" t="s">
        <v>267</v>
      </c>
      <c r="K339" s="32" t="s">
        <v>267</v>
      </c>
      <c r="L339" s="32" t="s">
        <v>267</v>
      </c>
      <c r="M339" s="110"/>
      <c r="N339" s="18" t="s">
        <v>381</v>
      </c>
      <c r="O339" s="11"/>
    </row>
    <row r="340" spans="1:15" s="5" customFormat="1" ht="18.75" customHeight="1">
      <c r="A340" s="35" t="s">
        <v>193</v>
      </c>
      <c r="B340" s="43" t="s">
        <v>6</v>
      </c>
      <c r="C340" s="32">
        <v>25.63</v>
      </c>
      <c r="D340" s="32"/>
      <c r="E340" s="32">
        <f t="shared" si="24"/>
        <v>0</v>
      </c>
      <c r="F340" s="32">
        <f t="shared" si="23"/>
        <v>0</v>
      </c>
      <c r="G340" s="32" t="s">
        <v>267</v>
      </c>
      <c r="H340" s="32" t="s">
        <v>267</v>
      </c>
      <c r="I340" s="32" t="s">
        <v>267</v>
      </c>
      <c r="J340" s="32" t="s">
        <v>267</v>
      </c>
      <c r="K340" s="32" t="s">
        <v>267</v>
      </c>
      <c r="L340" s="32" t="s">
        <v>267</v>
      </c>
      <c r="M340" s="110"/>
      <c r="N340" s="18" t="s">
        <v>381</v>
      </c>
      <c r="O340" s="94"/>
    </row>
    <row r="341" spans="1:15" s="5" customFormat="1" ht="18.75" customHeight="1">
      <c r="A341" s="35" t="s">
        <v>228</v>
      </c>
      <c r="B341" s="43" t="s">
        <v>6</v>
      </c>
      <c r="C341" s="32">
        <v>132.34</v>
      </c>
      <c r="D341" s="32"/>
      <c r="E341" s="32">
        <f t="shared" si="24"/>
        <v>0</v>
      </c>
      <c r="F341" s="32">
        <f t="shared" si="23"/>
        <v>0</v>
      </c>
      <c r="G341" s="32" t="s">
        <v>267</v>
      </c>
      <c r="H341" s="32" t="s">
        <v>267</v>
      </c>
      <c r="I341" s="32" t="s">
        <v>267</v>
      </c>
      <c r="J341" s="32" t="s">
        <v>267</v>
      </c>
      <c r="K341" s="32" t="s">
        <v>267</v>
      </c>
      <c r="L341" s="32" t="s">
        <v>267</v>
      </c>
      <c r="M341" s="110"/>
      <c r="N341" s="18" t="s">
        <v>381</v>
      </c>
      <c r="O341" s="94"/>
    </row>
    <row r="342" spans="1:15" s="5" customFormat="1" ht="18.75" customHeight="1">
      <c r="A342" s="35" t="s">
        <v>189</v>
      </c>
      <c r="B342" s="43" t="s">
        <v>6</v>
      </c>
      <c r="C342" s="32">
        <v>114.21</v>
      </c>
      <c r="D342" s="32"/>
      <c r="E342" s="32">
        <f t="shared" si="24"/>
        <v>0</v>
      </c>
      <c r="F342" s="32">
        <f t="shared" si="23"/>
        <v>0</v>
      </c>
      <c r="G342" s="32" t="s">
        <v>267</v>
      </c>
      <c r="H342" s="32" t="s">
        <v>267</v>
      </c>
      <c r="I342" s="32" t="s">
        <v>267</v>
      </c>
      <c r="J342" s="32" t="s">
        <v>267</v>
      </c>
      <c r="K342" s="32" t="s">
        <v>267</v>
      </c>
      <c r="L342" s="32" t="s">
        <v>267</v>
      </c>
      <c r="M342" s="110"/>
      <c r="N342" s="18" t="s">
        <v>381</v>
      </c>
      <c r="O342" s="94"/>
    </row>
    <row r="343" spans="1:15" s="5" customFormat="1" ht="18.75" customHeight="1">
      <c r="A343" s="35" t="s">
        <v>190</v>
      </c>
      <c r="B343" s="43" t="s">
        <v>6</v>
      </c>
      <c r="C343" s="32">
        <v>92.84</v>
      </c>
      <c r="D343" s="32"/>
      <c r="E343" s="32">
        <f t="shared" si="24"/>
        <v>0</v>
      </c>
      <c r="F343" s="32">
        <f t="shared" si="23"/>
        <v>0</v>
      </c>
      <c r="G343" s="32" t="s">
        <v>267</v>
      </c>
      <c r="H343" s="32" t="s">
        <v>267</v>
      </c>
      <c r="I343" s="32" t="s">
        <v>267</v>
      </c>
      <c r="J343" s="32" t="s">
        <v>267</v>
      </c>
      <c r="K343" s="32" t="s">
        <v>267</v>
      </c>
      <c r="L343" s="32" t="s">
        <v>267</v>
      </c>
      <c r="M343" s="110"/>
      <c r="N343" s="18" t="s">
        <v>381</v>
      </c>
      <c r="O343" s="95"/>
    </row>
    <row r="344" spans="1:15" s="7" customFormat="1" ht="18" customHeight="1" hidden="1">
      <c r="A344" s="22" t="s">
        <v>40</v>
      </c>
      <c r="B344" s="23"/>
      <c r="C344" s="23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87"/>
      <c r="O344" s="14"/>
    </row>
    <row r="345" spans="1:15" s="3" customFormat="1" ht="18" customHeight="1" hidden="1">
      <c r="A345" s="22" t="s">
        <v>317</v>
      </c>
      <c r="B345" s="23"/>
      <c r="C345" s="23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19"/>
      <c r="O345" s="83"/>
    </row>
    <row r="346" spans="1:15" s="3" customFormat="1" ht="18.75" hidden="1">
      <c r="A346" s="22" t="s">
        <v>14</v>
      </c>
      <c r="B346" s="23"/>
      <c r="C346" s="23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19"/>
      <c r="O346" s="84"/>
    </row>
    <row r="347" spans="1:15" s="2" customFormat="1" ht="18.75" hidden="1">
      <c r="A347" s="22" t="s">
        <v>16</v>
      </c>
      <c r="B347" s="23"/>
      <c r="C347" s="23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19"/>
      <c r="O347" s="85"/>
    </row>
    <row r="348" spans="1:15" s="2" customFormat="1" ht="19.5" customHeight="1" hidden="1">
      <c r="A348" s="113" t="s">
        <v>264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99"/>
      <c r="L348" s="99"/>
      <c r="M348" s="99"/>
      <c r="N348" s="86"/>
      <c r="O348" s="85"/>
    </row>
    <row r="349" spans="1:15" s="2" customFormat="1" ht="12.75">
      <c r="A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20"/>
      <c r="O349" s="15"/>
    </row>
    <row r="350" spans="1:15" s="2" customFormat="1" ht="12.75">
      <c r="A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20"/>
      <c r="O350" s="15"/>
    </row>
    <row r="351" spans="1:15" s="2" customFormat="1" ht="12.75">
      <c r="A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20"/>
      <c r="O351" s="15"/>
    </row>
    <row r="352" spans="1:15" s="2" customFormat="1" ht="12.75">
      <c r="A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20"/>
      <c r="O352" s="15"/>
    </row>
    <row r="353" spans="1:15" s="2" customFormat="1" ht="12.75">
      <c r="A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20"/>
      <c r="O353" s="15"/>
    </row>
    <row r="354" spans="1:15" s="2" customFormat="1" ht="12.75">
      <c r="A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20"/>
      <c r="O354" s="15"/>
    </row>
    <row r="355" spans="1:15" s="2" customFormat="1" ht="12.75">
      <c r="A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20"/>
      <c r="O355" s="15"/>
    </row>
    <row r="356" spans="1:15" s="2" customFormat="1" ht="12.75">
      <c r="A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20"/>
      <c r="O356" s="15"/>
    </row>
    <row r="357" spans="1:15" s="2" customFormat="1" ht="12.75">
      <c r="A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20"/>
      <c r="O357" s="15"/>
    </row>
    <row r="358" spans="1:15" s="2" customFormat="1" ht="12.75">
      <c r="A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20"/>
      <c r="O358" s="15"/>
    </row>
    <row r="359" spans="1:15" s="2" customFormat="1" ht="12.75">
      <c r="A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20"/>
      <c r="O359" s="15"/>
    </row>
    <row r="360" spans="1:15" s="2" customFormat="1" ht="12.75">
      <c r="A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20"/>
      <c r="O360" s="15"/>
    </row>
    <row r="361" spans="1:15" s="2" customFormat="1" ht="12.75">
      <c r="A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20"/>
      <c r="O361" s="15"/>
    </row>
    <row r="362" spans="1:15" s="2" customFormat="1" ht="12.75">
      <c r="A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20"/>
      <c r="O362" s="15"/>
    </row>
    <row r="363" spans="1:15" s="2" customFormat="1" ht="12.75">
      <c r="A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20"/>
      <c r="O363" s="15"/>
    </row>
    <row r="364" spans="1:15" s="2" customFormat="1" ht="12.75">
      <c r="A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20"/>
      <c r="O364" s="15"/>
    </row>
    <row r="365" spans="1:15" s="2" customFormat="1" ht="12.75">
      <c r="A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20"/>
      <c r="O365" s="15"/>
    </row>
    <row r="366" spans="1:15" s="2" customFormat="1" ht="12.75">
      <c r="A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20"/>
      <c r="O366" s="15"/>
    </row>
    <row r="367" spans="1:15" s="2" customFormat="1" ht="12.75">
      <c r="A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20"/>
      <c r="O367" s="15"/>
    </row>
  </sheetData>
  <sheetProtection/>
  <mergeCells count="7">
    <mergeCell ref="A348:J348"/>
    <mergeCell ref="A6:M6"/>
    <mergeCell ref="A5:M5"/>
    <mergeCell ref="K1:L1"/>
    <mergeCell ref="K2:L2"/>
    <mergeCell ref="K3:L3"/>
    <mergeCell ref="K4:L4"/>
  </mergeCells>
  <printOptions/>
  <pageMargins left="0.5905511811023623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Soldatenko</cp:lastModifiedBy>
  <cp:lastPrinted>2018-06-01T07:11:01Z</cp:lastPrinted>
  <dcterms:created xsi:type="dcterms:W3CDTF">1996-10-08T23:32:33Z</dcterms:created>
  <dcterms:modified xsi:type="dcterms:W3CDTF">2018-06-05T09:46:22Z</dcterms:modified>
  <cp:category/>
  <cp:version/>
  <cp:contentType/>
  <cp:contentStatus/>
</cp:coreProperties>
</file>