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730" windowHeight="9690" tabRatio="845" activeTab="1"/>
  </bookViews>
  <sheets>
    <sheet name="Прайс" sheetId="2" r:id="rId1"/>
    <sheet name="БланкЗаказ" sheetId="5" r:id="rId2"/>
  </sheets>
  <definedNames>
    <definedName name="_xlnm._FilterDatabase" localSheetId="1" hidden="1">БланкЗаказ!$A$9:$I$317</definedName>
    <definedName name="_xlnm._FilterDatabase" localSheetId="0" hidden="1">Прайс!$A$8:$J$8</definedName>
    <definedName name="_xlnm.Print_Area" localSheetId="1">БланкЗаказ!$A$1:$I$275</definedName>
  </definedNames>
  <calcPr calcId="145621"/>
</workbook>
</file>

<file path=xl/calcChain.xml><?xml version="1.0" encoding="utf-8"?>
<calcChain xmlns="http://schemas.openxmlformats.org/spreadsheetml/2006/main">
  <c r="G10" i="5" l="1"/>
  <c r="N317" i="5" l="1"/>
  <c r="O317" i="5" s="1"/>
  <c r="N316" i="5"/>
  <c r="O316" i="5" s="1"/>
  <c r="N315" i="5"/>
  <c r="O315" i="5" s="1"/>
  <c r="N313" i="5"/>
  <c r="O313" i="5" s="1"/>
  <c r="N312" i="5"/>
  <c r="O312" i="5" s="1"/>
  <c r="N311" i="5"/>
  <c r="O311" i="5" s="1"/>
  <c r="N310" i="5"/>
  <c r="O310" i="5" s="1"/>
  <c r="N309" i="5"/>
  <c r="O309" i="5" s="1"/>
  <c r="N308" i="5"/>
  <c r="O308" i="5" s="1"/>
  <c r="N306" i="5"/>
  <c r="O306" i="5" s="1"/>
  <c r="N305" i="5"/>
  <c r="O305" i="5" s="1"/>
  <c r="N304" i="5"/>
  <c r="O304" i="5" s="1"/>
  <c r="N303" i="5"/>
  <c r="O303" i="5" s="1"/>
  <c r="N302" i="5"/>
  <c r="O302" i="5" s="1"/>
  <c r="N301" i="5"/>
  <c r="O301" i="5" s="1"/>
  <c r="N299" i="5"/>
  <c r="O299" i="5" s="1"/>
  <c r="N297" i="5"/>
  <c r="O297" i="5" s="1"/>
  <c r="N295" i="5"/>
  <c r="O295" i="5" s="1"/>
  <c r="N294" i="5"/>
  <c r="O294" i="5" s="1"/>
  <c r="N292" i="5"/>
  <c r="O292" i="5" s="1"/>
  <c r="N291" i="5"/>
  <c r="O291" i="5" s="1"/>
  <c r="N289" i="5"/>
  <c r="O289" i="5" s="1"/>
  <c r="N288" i="5"/>
  <c r="O288" i="5" s="1"/>
  <c r="N286" i="5"/>
  <c r="O286" i="5" s="1"/>
  <c r="N285" i="5"/>
  <c r="O285" i="5" s="1"/>
  <c r="N284" i="5"/>
  <c r="O284" i="5" s="1"/>
  <c r="N283" i="5"/>
  <c r="O283" i="5" s="1"/>
  <c r="N281" i="5"/>
  <c r="O281" i="5" s="1"/>
  <c r="N280" i="5"/>
  <c r="O280" i="5" s="1"/>
  <c r="N278" i="5"/>
  <c r="O278" i="5" s="1"/>
  <c r="N277" i="5"/>
  <c r="O277" i="5" s="1"/>
  <c r="N275" i="5"/>
  <c r="O275" i="5" s="1"/>
  <c r="N274" i="5"/>
  <c r="O274" i="5" s="1"/>
  <c r="N273" i="5"/>
  <c r="O273" i="5" s="1"/>
  <c r="N272" i="5"/>
  <c r="O272" i="5" s="1"/>
  <c r="N271" i="5"/>
  <c r="O271" i="5" s="1"/>
  <c r="N270" i="5"/>
  <c r="O270" i="5" s="1"/>
  <c r="N269" i="5"/>
  <c r="O269" i="5" s="1"/>
  <c r="N268" i="5"/>
  <c r="O268" i="5" s="1"/>
  <c r="N267" i="5"/>
  <c r="O267" i="5" s="1"/>
  <c r="N266" i="5"/>
  <c r="O266" i="5" s="1"/>
  <c r="N265" i="5"/>
  <c r="O265" i="5" s="1"/>
  <c r="N264" i="5"/>
  <c r="O264" i="5" s="1"/>
  <c r="N263" i="5"/>
  <c r="O263" i="5" s="1"/>
  <c r="N262" i="5"/>
  <c r="O262" i="5" s="1"/>
  <c r="N261" i="5"/>
  <c r="O261" i="5" s="1"/>
  <c r="N260" i="5"/>
  <c r="O260" i="5" s="1"/>
  <c r="N259" i="5"/>
  <c r="O259" i="5" s="1"/>
  <c r="N258" i="5"/>
  <c r="O258" i="5" s="1"/>
  <c r="N257" i="5"/>
  <c r="O257" i="5" s="1"/>
  <c r="N256" i="5"/>
  <c r="O256" i="5" s="1"/>
  <c r="N255" i="5"/>
  <c r="O255" i="5" s="1"/>
  <c r="N254" i="5"/>
  <c r="O254" i="5" s="1"/>
  <c r="N253" i="5"/>
  <c r="O253" i="5" s="1"/>
  <c r="N252" i="5"/>
  <c r="O252" i="5" s="1"/>
  <c r="N251" i="5"/>
  <c r="O251" i="5" s="1"/>
  <c r="N250" i="5"/>
  <c r="O250" i="5" s="1"/>
  <c r="N249" i="5"/>
  <c r="O249" i="5" s="1"/>
  <c r="N248" i="5"/>
  <c r="O248" i="5" s="1"/>
  <c r="N247" i="5"/>
  <c r="O247" i="5" s="1"/>
  <c r="N246" i="5"/>
  <c r="O246" i="5" s="1"/>
  <c r="N245" i="5"/>
  <c r="O245" i="5" s="1"/>
  <c r="N244" i="5"/>
  <c r="O244" i="5" s="1"/>
  <c r="N243" i="5"/>
  <c r="O243" i="5" s="1"/>
  <c r="N242" i="5"/>
  <c r="O242" i="5" s="1"/>
  <c r="N241" i="5"/>
  <c r="O241" i="5" s="1"/>
  <c r="N240" i="5"/>
  <c r="O240" i="5" s="1"/>
  <c r="N239" i="5"/>
  <c r="O239" i="5" s="1"/>
  <c r="N238" i="5"/>
  <c r="O238" i="5" s="1"/>
  <c r="N237" i="5"/>
  <c r="O237" i="5" s="1"/>
  <c r="N236" i="5"/>
  <c r="O236" i="5" s="1"/>
  <c r="N235" i="5"/>
  <c r="O235" i="5" s="1"/>
  <c r="N234" i="5"/>
  <c r="O234" i="5" s="1"/>
  <c r="N233" i="5"/>
  <c r="O233" i="5" s="1"/>
  <c r="N232" i="5"/>
  <c r="O232" i="5" s="1"/>
  <c r="N231" i="5"/>
  <c r="O231" i="5" s="1"/>
  <c r="N230" i="5"/>
  <c r="O230" i="5" s="1"/>
  <c r="N229" i="5"/>
  <c r="O229" i="5" s="1"/>
  <c r="N228" i="5"/>
  <c r="O228" i="5" s="1"/>
  <c r="N227" i="5"/>
  <c r="O227" i="5" s="1"/>
  <c r="N226" i="5"/>
  <c r="O226" i="5" s="1"/>
  <c r="N225" i="5"/>
  <c r="O225" i="5" s="1"/>
  <c r="N224" i="5"/>
  <c r="O224" i="5" s="1"/>
  <c r="N223" i="5"/>
  <c r="O223" i="5" s="1"/>
  <c r="N222" i="5"/>
  <c r="O222" i="5" s="1"/>
  <c r="N221" i="5"/>
  <c r="O221" i="5" s="1"/>
  <c r="N220" i="5"/>
  <c r="O220" i="5" s="1"/>
  <c r="N219" i="5"/>
  <c r="O219" i="5" s="1"/>
  <c r="N218" i="5"/>
  <c r="O218" i="5" s="1"/>
  <c r="N217" i="5"/>
  <c r="O217" i="5" s="1"/>
  <c r="N216" i="5"/>
  <c r="O216" i="5" s="1"/>
  <c r="N215" i="5"/>
  <c r="O215" i="5" s="1"/>
  <c r="N214" i="5"/>
  <c r="O214" i="5" s="1"/>
  <c r="N213" i="5"/>
  <c r="O213" i="5" s="1"/>
  <c r="N212" i="5"/>
  <c r="O212" i="5" s="1"/>
  <c r="N211" i="5"/>
  <c r="O211" i="5" s="1"/>
  <c r="N210" i="5"/>
  <c r="O210" i="5" s="1"/>
  <c r="N209" i="5"/>
  <c r="O209" i="5" s="1"/>
  <c r="N208" i="5"/>
  <c r="O208" i="5" s="1"/>
  <c r="N207" i="5"/>
  <c r="O207" i="5" s="1"/>
  <c r="N206" i="5"/>
  <c r="O206" i="5" s="1"/>
  <c r="N205" i="5"/>
  <c r="O205" i="5" s="1"/>
  <c r="N204" i="5"/>
  <c r="O204" i="5" s="1"/>
  <c r="N203" i="5"/>
  <c r="O203" i="5" s="1"/>
  <c r="N202" i="5"/>
  <c r="O202" i="5" s="1"/>
  <c r="N201" i="5"/>
  <c r="O201" i="5" s="1"/>
  <c r="N200" i="5"/>
  <c r="O200" i="5" s="1"/>
  <c r="N199" i="5"/>
  <c r="O199" i="5" s="1"/>
  <c r="N198" i="5"/>
  <c r="O198" i="5" s="1"/>
  <c r="N197" i="5"/>
  <c r="O197" i="5" s="1"/>
  <c r="N196" i="5"/>
  <c r="O196" i="5" s="1"/>
  <c r="N195" i="5"/>
  <c r="O195" i="5" s="1"/>
  <c r="N194" i="5"/>
  <c r="O194" i="5" s="1"/>
  <c r="N193" i="5"/>
  <c r="O193" i="5" s="1"/>
  <c r="N192" i="5"/>
  <c r="O192" i="5" s="1"/>
  <c r="N191" i="5"/>
  <c r="O191" i="5" s="1"/>
  <c r="N190" i="5"/>
  <c r="O190" i="5" s="1"/>
  <c r="N189" i="5"/>
  <c r="O189" i="5" s="1"/>
  <c r="N188" i="5"/>
  <c r="O188" i="5" s="1"/>
  <c r="N187" i="5"/>
  <c r="O187" i="5" s="1"/>
  <c r="N186" i="5"/>
  <c r="O186" i="5" s="1"/>
  <c r="N185" i="5"/>
  <c r="O185" i="5" s="1"/>
  <c r="N184" i="5"/>
  <c r="O184" i="5" s="1"/>
  <c r="N183" i="5"/>
  <c r="O183" i="5" s="1"/>
  <c r="N182" i="5"/>
  <c r="O182" i="5" s="1"/>
  <c r="N181" i="5"/>
  <c r="O181" i="5" s="1"/>
  <c r="N180" i="5"/>
  <c r="O180" i="5" s="1"/>
  <c r="N179" i="5"/>
  <c r="O179" i="5" s="1"/>
  <c r="N178" i="5"/>
  <c r="O178" i="5" s="1"/>
  <c r="N177" i="5"/>
  <c r="O177" i="5" s="1"/>
  <c r="N176" i="5"/>
  <c r="O176" i="5" s="1"/>
  <c r="N175" i="5"/>
  <c r="O175" i="5" s="1"/>
  <c r="N174" i="5"/>
  <c r="O174" i="5" s="1"/>
  <c r="N173" i="5"/>
  <c r="O173" i="5" s="1"/>
  <c r="N172" i="5"/>
  <c r="O172" i="5" s="1"/>
  <c r="N171" i="5"/>
  <c r="O171" i="5" s="1"/>
  <c r="N170" i="5"/>
  <c r="O170" i="5" s="1"/>
  <c r="N169" i="5"/>
  <c r="O169" i="5" s="1"/>
  <c r="N168" i="5"/>
  <c r="O168" i="5" s="1"/>
  <c r="N167" i="5"/>
  <c r="O167" i="5" s="1"/>
  <c r="N166" i="5"/>
  <c r="O166" i="5" s="1"/>
  <c r="N165" i="5"/>
  <c r="O165" i="5" s="1"/>
  <c r="N164" i="5"/>
  <c r="O164" i="5" s="1"/>
  <c r="N163" i="5"/>
  <c r="O163" i="5" s="1"/>
  <c r="N162" i="5"/>
  <c r="O162" i="5" s="1"/>
  <c r="N161" i="5"/>
  <c r="O161" i="5" s="1"/>
  <c r="N160" i="5"/>
  <c r="O160" i="5" s="1"/>
  <c r="N159" i="5"/>
  <c r="O159" i="5" s="1"/>
  <c r="N158" i="5"/>
  <c r="O158" i="5" s="1"/>
  <c r="N157" i="5"/>
  <c r="O157" i="5" s="1"/>
  <c r="N156" i="5"/>
  <c r="O156" i="5" s="1"/>
  <c r="N155" i="5"/>
  <c r="O155" i="5" s="1"/>
  <c r="N153" i="5"/>
  <c r="O153" i="5" s="1"/>
  <c r="N152" i="5"/>
  <c r="O152" i="5" s="1"/>
  <c r="N151" i="5"/>
  <c r="O151" i="5" s="1"/>
  <c r="N150" i="5"/>
  <c r="O150" i="5" s="1"/>
  <c r="N149" i="5"/>
  <c r="O149" i="5" s="1"/>
  <c r="N148" i="5"/>
  <c r="O148" i="5" s="1"/>
  <c r="N147" i="5"/>
  <c r="O147" i="5" s="1"/>
  <c r="N146" i="5"/>
  <c r="O146" i="5" s="1"/>
  <c r="N145" i="5"/>
  <c r="O145" i="5" s="1"/>
  <c r="N144" i="5"/>
  <c r="O144" i="5" s="1"/>
  <c r="N143" i="5"/>
  <c r="O143" i="5" s="1"/>
  <c r="N142" i="5"/>
  <c r="O142" i="5" s="1"/>
  <c r="N140" i="5"/>
  <c r="O140" i="5" s="1"/>
  <c r="N139" i="5"/>
  <c r="O139" i="5" s="1"/>
  <c r="N138" i="5"/>
  <c r="O138" i="5" s="1"/>
  <c r="N137" i="5"/>
  <c r="O137" i="5" s="1"/>
  <c r="N136" i="5"/>
  <c r="O136" i="5" s="1"/>
  <c r="N135" i="5"/>
  <c r="O135" i="5" s="1"/>
  <c r="N134" i="5"/>
  <c r="O134" i="5" s="1"/>
  <c r="N133" i="5"/>
  <c r="O133" i="5" s="1"/>
  <c r="N132" i="5"/>
  <c r="O132" i="5" s="1"/>
  <c r="N131" i="5"/>
  <c r="O131" i="5" s="1"/>
  <c r="N130" i="5"/>
  <c r="O130" i="5" s="1"/>
  <c r="N129" i="5"/>
  <c r="O129" i="5" s="1"/>
  <c r="N128" i="5"/>
  <c r="O128" i="5" s="1"/>
  <c r="N127" i="5"/>
  <c r="O127" i="5" s="1"/>
  <c r="N126" i="5"/>
  <c r="O126" i="5" s="1"/>
  <c r="N125" i="5"/>
  <c r="O125" i="5" s="1"/>
  <c r="N124" i="5"/>
  <c r="O124" i="5" s="1"/>
  <c r="N123" i="5"/>
  <c r="O123" i="5" s="1"/>
  <c r="N122" i="5"/>
  <c r="O122" i="5" s="1"/>
  <c r="N121" i="5"/>
  <c r="O121" i="5" s="1"/>
  <c r="N120" i="5"/>
  <c r="O120" i="5" s="1"/>
  <c r="N119" i="5"/>
  <c r="O119" i="5" s="1"/>
  <c r="N118" i="5"/>
  <c r="O118" i="5" s="1"/>
  <c r="N117" i="5"/>
  <c r="O117" i="5" s="1"/>
  <c r="N116" i="5"/>
  <c r="O116" i="5" s="1"/>
  <c r="N115" i="5"/>
  <c r="O115" i="5" s="1"/>
  <c r="N114" i="5"/>
  <c r="O114" i="5" s="1"/>
  <c r="N113" i="5"/>
  <c r="O113" i="5" s="1"/>
  <c r="N112" i="5"/>
  <c r="O112" i="5" s="1"/>
  <c r="N111" i="5"/>
  <c r="O111" i="5" s="1"/>
  <c r="N110" i="5"/>
  <c r="O110" i="5" s="1"/>
  <c r="N109" i="5"/>
  <c r="O109" i="5" s="1"/>
  <c r="N108" i="5"/>
  <c r="O108" i="5" s="1"/>
  <c r="N107" i="5"/>
  <c r="O107" i="5" s="1"/>
  <c r="N106" i="5"/>
  <c r="O106" i="5" s="1"/>
  <c r="N105" i="5"/>
  <c r="O105" i="5" s="1"/>
  <c r="N104" i="5"/>
  <c r="O104" i="5" s="1"/>
  <c r="N103" i="5"/>
  <c r="O103" i="5" s="1"/>
  <c r="N102" i="5"/>
  <c r="O102" i="5" s="1"/>
  <c r="N101" i="5"/>
  <c r="O101" i="5" s="1"/>
  <c r="N100" i="5"/>
  <c r="O100" i="5" s="1"/>
  <c r="N99" i="5"/>
  <c r="O99" i="5" s="1"/>
  <c r="N98" i="5"/>
  <c r="O98" i="5" s="1"/>
  <c r="N97" i="5"/>
  <c r="O97" i="5" s="1"/>
  <c r="N96" i="5"/>
  <c r="O96" i="5" s="1"/>
  <c r="N95" i="5"/>
  <c r="O95" i="5" s="1"/>
  <c r="N94" i="5"/>
  <c r="O94" i="5" s="1"/>
  <c r="N93" i="5"/>
  <c r="O93" i="5" s="1"/>
  <c r="N92" i="5"/>
  <c r="O92" i="5" s="1"/>
  <c r="N91" i="5"/>
  <c r="O91" i="5" s="1"/>
  <c r="N90" i="5"/>
  <c r="O90" i="5" s="1"/>
  <c r="N89" i="5"/>
  <c r="O89" i="5" s="1"/>
  <c r="N88" i="5"/>
  <c r="O88" i="5" s="1"/>
  <c r="N87" i="5"/>
  <c r="O87" i="5" s="1"/>
  <c r="N86" i="5"/>
  <c r="O86" i="5" s="1"/>
  <c r="N85" i="5"/>
  <c r="O85" i="5" s="1"/>
  <c r="N84" i="5"/>
  <c r="O84" i="5" s="1"/>
  <c r="N83" i="5"/>
  <c r="O83" i="5" s="1"/>
  <c r="N82" i="5"/>
  <c r="O82" i="5" s="1"/>
  <c r="N81" i="5"/>
  <c r="O81" i="5" s="1"/>
  <c r="N80" i="5"/>
  <c r="O80" i="5" s="1"/>
  <c r="N79" i="5"/>
  <c r="O79" i="5" s="1"/>
  <c r="N78" i="5"/>
  <c r="O78" i="5" s="1"/>
  <c r="N77" i="5"/>
  <c r="O77" i="5" s="1"/>
  <c r="N76" i="5"/>
  <c r="O76" i="5" s="1"/>
  <c r="N74" i="5"/>
  <c r="O74" i="5" s="1"/>
  <c r="N73" i="5"/>
  <c r="O73" i="5" s="1"/>
  <c r="N72" i="5"/>
  <c r="O72" i="5" s="1"/>
  <c r="N71" i="5"/>
  <c r="O71" i="5" s="1"/>
  <c r="N70" i="5"/>
  <c r="O70" i="5" s="1"/>
  <c r="N69" i="5"/>
  <c r="O69" i="5" s="1"/>
  <c r="N68" i="5"/>
  <c r="O68" i="5" s="1"/>
  <c r="N67" i="5"/>
  <c r="O67" i="5" s="1"/>
  <c r="N66" i="5"/>
  <c r="O66" i="5" s="1"/>
  <c r="N65" i="5"/>
  <c r="O65" i="5" s="1"/>
  <c r="N63" i="5"/>
  <c r="O63" i="5" s="1"/>
  <c r="N62" i="5"/>
  <c r="O62" i="5" s="1"/>
  <c r="N61" i="5"/>
  <c r="O61" i="5" s="1"/>
  <c r="N60" i="5"/>
  <c r="O60" i="5" s="1"/>
  <c r="N59" i="5"/>
  <c r="O59" i="5" s="1"/>
  <c r="N58" i="5"/>
  <c r="O58" i="5" s="1"/>
  <c r="N57" i="5"/>
  <c r="O57" i="5" s="1"/>
  <c r="N56" i="5"/>
  <c r="O56" i="5" s="1"/>
  <c r="N55" i="5"/>
  <c r="O55" i="5" s="1"/>
  <c r="N54" i="5"/>
  <c r="O54" i="5" s="1"/>
  <c r="N52" i="5"/>
  <c r="O52" i="5" s="1"/>
  <c r="N51" i="5"/>
  <c r="O51" i="5" s="1"/>
  <c r="N50" i="5"/>
  <c r="O50" i="5" s="1"/>
  <c r="N49" i="5"/>
  <c r="O49" i="5" s="1"/>
  <c r="N48" i="5"/>
  <c r="O48" i="5" s="1"/>
  <c r="N47" i="5"/>
  <c r="O47" i="5" s="1"/>
  <c r="N46" i="5"/>
  <c r="O46" i="5" s="1"/>
  <c r="N45" i="5"/>
  <c r="O45" i="5" s="1"/>
  <c r="N44" i="5"/>
  <c r="O44" i="5" s="1"/>
  <c r="N42" i="5"/>
  <c r="O42" i="5" s="1"/>
  <c r="N41" i="5"/>
  <c r="O41" i="5" s="1"/>
  <c r="N40" i="5"/>
  <c r="O40" i="5" s="1"/>
  <c r="N39" i="5"/>
  <c r="O39" i="5" s="1"/>
  <c r="N38" i="5"/>
  <c r="O38" i="5" s="1"/>
  <c r="N37" i="5"/>
  <c r="O37" i="5" s="1"/>
  <c r="N36" i="5"/>
  <c r="O36" i="5" s="1"/>
  <c r="N35" i="5"/>
  <c r="O35" i="5" s="1"/>
  <c r="N34" i="5"/>
  <c r="O34" i="5" s="1"/>
  <c r="N33" i="5"/>
  <c r="O33" i="5" s="1"/>
  <c r="N32" i="5"/>
  <c r="O32" i="5" s="1"/>
  <c r="N30" i="5"/>
  <c r="O30" i="5" s="1"/>
  <c r="N29" i="5"/>
  <c r="O29" i="5" s="1"/>
  <c r="N28" i="5"/>
  <c r="O28" i="5" s="1"/>
  <c r="N27" i="5"/>
  <c r="O27" i="5" s="1"/>
  <c r="N26" i="5"/>
  <c r="O26" i="5" s="1"/>
  <c r="N25" i="5"/>
  <c r="O25" i="5" s="1"/>
  <c r="N24" i="5"/>
  <c r="O24" i="5" s="1"/>
  <c r="N23" i="5"/>
  <c r="O23" i="5" s="1"/>
  <c r="N22" i="5"/>
  <c r="O22" i="5" s="1"/>
  <c r="N21" i="5"/>
  <c r="O21" i="5" s="1"/>
  <c r="N19" i="5"/>
  <c r="O19" i="5" s="1"/>
  <c r="N18" i="5"/>
  <c r="O18" i="5" s="1"/>
  <c r="N17" i="5"/>
  <c r="O17" i="5" s="1"/>
  <c r="N16" i="5"/>
  <c r="O16" i="5" s="1"/>
  <c r="N15" i="5"/>
  <c r="O15" i="5" s="1"/>
  <c r="N14" i="5"/>
  <c r="O14" i="5" s="1"/>
  <c r="N13" i="5"/>
  <c r="O13" i="5" s="1"/>
  <c r="N12" i="5"/>
  <c r="O12" i="5" s="1"/>
  <c r="N11" i="5"/>
  <c r="O11" i="5" s="1"/>
  <c r="N10" i="5"/>
  <c r="G317" i="5"/>
  <c r="H317" i="5" s="1"/>
  <c r="I317" i="5" s="1"/>
  <c r="G316" i="5"/>
  <c r="H316" i="5" s="1"/>
  <c r="I316" i="5" s="1"/>
  <c r="G315" i="5"/>
  <c r="H315" i="5" s="1"/>
  <c r="I315" i="5" s="1"/>
  <c r="G313" i="5"/>
  <c r="H313" i="5" s="1"/>
  <c r="I313" i="5" s="1"/>
  <c r="G312" i="5"/>
  <c r="H312" i="5" s="1"/>
  <c r="I312" i="5" s="1"/>
  <c r="G311" i="5"/>
  <c r="H311" i="5" s="1"/>
  <c r="I311" i="5" s="1"/>
  <c r="G310" i="5"/>
  <c r="H310" i="5" s="1"/>
  <c r="I310" i="5" s="1"/>
  <c r="G309" i="5"/>
  <c r="H309" i="5" s="1"/>
  <c r="I309" i="5" s="1"/>
  <c r="G308" i="5"/>
  <c r="H308" i="5" s="1"/>
  <c r="I308" i="5" s="1"/>
  <c r="G306" i="5"/>
  <c r="H306" i="5" s="1"/>
  <c r="I306" i="5" s="1"/>
  <c r="G305" i="5"/>
  <c r="H305" i="5" s="1"/>
  <c r="I305" i="5" s="1"/>
  <c r="G304" i="5"/>
  <c r="H304" i="5" s="1"/>
  <c r="I304" i="5" s="1"/>
  <c r="G303" i="5"/>
  <c r="H303" i="5" s="1"/>
  <c r="I303" i="5" s="1"/>
  <c r="G302" i="5"/>
  <c r="H302" i="5" s="1"/>
  <c r="I302" i="5" s="1"/>
  <c r="G301" i="5"/>
  <c r="H301" i="5" s="1"/>
  <c r="I301" i="5" s="1"/>
  <c r="G299" i="5"/>
  <c r="H299" i="5" s="1"/>
  <c r="I299" i="5" s="1"/>
  <c r="G297" i="5"/>
  <c r="H297" i="5" s="1"/>
  <c r="I297" i="5" s="1"/>
  <c r="G295" i="5"/>
  <c r="H295" i="5" s="1"/>
  <c r="I295" i="5" s="1"/>
  <c r="G294" i="5"/>
  <c r="H294" i="5" s="1"/>
  <c r="I294" i="5" s="1"/>
  <c r="G292" i="5"/>
  <c r="H292" i="5" s="1"/>
  <c r="I292" i="5" s="1"/>
  <c r="G291" i="5"/>
  <c r="H291" i="5" s="1"/>
  <c r="I291" i="5" s="1"/>
  <c r="G289" i="5"/>
  <c r="H289" i="5" s="1"/>
  <c r="I289" i="5" s="1"/>
  <c r="G288" i="5"/>
  <c r="H288" i="5" s="1"/>
  <c r="I288" i="5" s="1"/>
  <c r="G286" i="5"/>
  <c r="H286" i="5" s="1"/>
  <c r="I286" i="5" s="1"/>
  <c r="G285" i="5"/>
  <c r="H285" i="5" s="1"/>
  <c r="I285" i="5" s="1"/>
  <c r="G284" i="5"/>
  <c r="H284" i="5" s="1"/>
  <c r="I284" i="5" s="1"/>
  <c r="G283" i="5"/>
  <c r="H283" i="5" s="1"/>
  <c r="I283" i="5" s="1"/>
  <c r="G281" i="5"/>
  <c r="H281" i="5" s="1"/>
  <c r="I281" i="5" s="1"/>
  <c r="G280" i="5"/>
  <c r="H280" i="5" s="1"/>
  <c r="I280" i="5" s="1"/>
  <c r="G278" i="5"/>
  <c r="H278" i="5" s="1"/>
  <c r="I278" i="5" s="1"/>
  <c r="G277" i="5"/>
  <c r="H277" i="5" s="1"/>
  <c r="I277" i="5" s="1"/>
  <c r="G275" i="5"/>
  <c r="H275" i="5" s="1"/>
  <c r="I275" i="5" s="1"/>
  <c r="G274" i="5"/>
  <c r="H274" i="5" s="1"/>
  <c r="I274" i="5" s="1"/>
  <c r="G273" i="5"/>
  <c r="H273" i="5" s="1"/>
  <c r="I273" i="5" s="1"/>
  <c r="G272" i="5"/>
  <c r="H272" i="5" s="1"/>
  <c r="I272" i="5" s="1"/>
  <c r="G271" i="5"/>
  <c r="H271" i="5" s="1"/>
  <c r="I271" i="5" s="1"/>
  <c r="G270" i="5"/>
  <c r="H270" i="5" s="1"/>
  <c r="I270" i="5" s="1"/>
  <c r="G269" i="5"/>
  <c r="H269" i="5" s="1"/>
  <c r="I269" i="5" s="1"/>
  <c r="G268" i="5"/>
  <c r="H268" i="5" s="1"/>
  <c r="I268" i="5" s="1"/>
  <c r="G267" i="5"/>
  <c r="H267" i="5" s="1"/>
  <c r="I267" i="5" s="1"/>
  <c r="G266" i="5"/>
  <c r="H266" i="5" s="1"/>
  <c r="I266" i="5" s="1"/>
  <c r="G265" i="5"/>
  <c r="H265" i="5" s="1"/>
  <c r="I265" i="5" s="1"/>
  <c r="G264" i="5"/>
  <c r="H264" i="5" s="1"/>
  <c r="I264" i="5" s="1"/>
  <c r="G263" i="5"/>
  <c r="H263" i="5" s="1"/>
  <c r="I263" i="5" s="1"/>
  <c r="G262" i="5"/>
  <c r="H262" i="5" s="1"/>
  <c r="I262" i="5" s="1"/>
  <c r="G261" i="5"/>
  <c r="H261" i="5" s="1"/>
  <c r="I261" i="5" s="1"/>
  <c r="G260" i="5"/>
  <c r="H260" i="5" s="1"/>
  <c r="I260" i="5" s="1"/>
  <c r="G259" i="5"/>
  <c r="H259" i="5" s="1"/>
  <c r="I259" i="5" s="1"/>
  <c r="G258" i="5"/>
  <c r="H258" i="5" s="1"/>
  <c r="I258" i="5" s="1"/>
  <c r="G257" i="5"/>
  <c r="H257" i="5" s="1"/>
  <c r="I257" i="5" s="1"/>
  <c r="G256" i="5"/>
  <c r="H256" i="5" s="1"/>
  <c r="I256" i="5" s="1"/>
  <c r="G255" i="5"/>
  <c r="H255" i="5" s="1"/>
  <c r="I255" i="5" s="1"/>
  <c r="G254" i="5"/>
  <c r="H254" i="5" s="1"/>
  <c r="I254" i="5" s="1"/>
  <c r="G253" i="5"/>
  <c r="H253" i="5" s="1"/>
  <c r="I253" i="5" s="1"/>
  <c r="G252" i="5"/>
  <c r="H252" i="5" s="1"/>
  <c r="I252" i="5" s="1"/>
  <c r="G251" i="5"/>
  <c r="H251" i="5" s="1"/>
  <c r="I251" i="5" s="1"/>
  <c r="G250" i="5"/>
  <c r="H250" i="5" s="1"/>
  <c r="I250" i="5" s="1"/>
  <c r="G249" i="5"/>
  <c r="H249" i="5" s="1"/>
  <c r="I249" i="5" s="1"/>
  <c r="G248" i="5"/>
  <c r="H248" i="5" s="1"/>
  <c r="I248" i="5" s="1"/>
  <c r="G247" i="5"/>
  <c r="H247" i="5" s="1"/>
  <c r="I247" i="5" s="1"/>
  <c r="G246" i="5"/>
  <c r="H246" i="5" s="1"/>
  <c r="I246" i="5" s="1"/>
  <c r="G245" i="5"/>
  <c r="H245" i="5" s="1"/>
  <c r="I245" i="5" s="1"/>
  <c r="G244" i="5"/>
  <c r="H244" i="5" s="1"/>
  <c r="I244" i="5" s="1"/>
  <c r="G243" i="5"/>
  <c r="H243" i="5" s="1"/>
  <c r="I243" i="5" s="1"/>
  <c r="G242" i="5"/>
  <c r="H242" i="5" s="1"/>
  <c r="I242" i="5" s="1"/>
  <c r="G241" i="5"/>
  <c r="H241" i="5" s="1"/>
  <c r="I241" i="5" s="1"/>
  <c r="G240" i="5"/>
  <c r="H240" i="5" s="1"/>
  <c r="I240" i="5" s="1"/>
  <c r="G239" i="5"/>
  <c r="H239" i="5" s="1"/>
  <c r="I239" i="5" s="1"/>
  <c r="G238" i="5"/>
  <c r="H238" i="5" s="1"/>
  <c r="I238" i="5" s="1"/>
  <c r="G237" i="5"/>
  <c r="H237" i="5" s="1"/>
  <c r="I237" i="5" s="1"/>
  <c r="G236" i="5"/>
  <c r="H236" i="5" s="1"/>
  <c r="I236" i="5" s="1"/>
  <c r="G235" i="5"/>
  <c r="H235" i="5" s="1"/>
  <c r="I235" i="5" s="1"/>
  <c r="G234" i="5"/>
  <c r="H234" i="5" s="1"/>
  <c r="I234" i="5" s="1"/>
  <c r="G233" i="5"/>
  <c r="H233" i="5" s="1"/>
  <c r="I233" i="5" s="1"/>
  <c r="G232" i="5"/>
  <c r="H232" i="5" s="1"/>
  <c r="I232" i="5" s="1"/>
  <c r="G231" i="5"/>
  <c r="H231" i="5" s="1"/>
  <c r="I231" i="5" s="1"/>
  <c r="G230" i="5"/>
  <c r="H230" i="5" s="1"/>
  <c r="I230" i="5" s="1"/>
  <c r="G229" i="5"/>
  <c r="H229" i="5" s="1"/>
  <c r="I229" i="5" s="1"/>
  <c r="G228" i="5"/>
  <c r="H228" i="5" s="1"/>
  <c r="I228" i="5" s="1"/>
  <c r="G227" i="5"/>
  <c r="H227" i="5" s="1"/>
  <c r="I227" i="5" s="1"/>
  <c r="G226" i="5"/>
  <c r="H226" i="5" s="1"/>
  <c r="I226" i="5" s="1"/>
  <c r="G225" i="5"/>
  <c r="H225" i="5" s="1"/>
  <c r="I225" i="5" s="1"/>
  <c r="G224" i="5"/>
  <c r="H224" i="5" s="1"/>
  <c r="I224" i="5" s="1"/>
  <c r="G223" i="5"/>
  <c r="H223" i="5" s="1"/>
  <c r="I223" i="5" s="1"/>
  <c r="G222" i="5"/>
  <c r="H222" i="5" s="1"/>
  <c r="I222" i="5" s="1"/>
  <c r="G221" i="5"/>
  <c r="H221" i="5" s="1"/>
  <c r="I221" i="5" s="1"/>
  <c r="G220" i="5"/>
  <c r="H220" i="5" s="1"/>
  <c r="I220" i="5" s="1"/>
  <c r="G219" i="5"/>
  <c r="H219" i="5" s="1"/>
  <c r="I219" i="5" s="1"/>
  <c r="G218" i="5"/>
  <c r="H218" i="5" s="1"/>
  <c r="I218" i="5" s="1"/>
  <c r="G217" i="5"/>
  <c r="H217" i="5" s="1"/>
  <c r="I217" i="5" s="1"/>
  <c r="G216" i="5"/>
  <c r="H216" i="5" s="1"/>
  <c r="I216" i="5" s="1"/>
  <c r="G215" i="5"/>
  <c r="H215" i="5" s="1"/>
  <c r="I215" i="5" s="1"/>
  <c r="G214" i="5"/>
  <c r="H214" i="5" s="1"/>
  <c r="I214" i="5" s="1"/>
  <c r="G213" i="5"/>
  <c r="H213" i="5" s="1"/>
  <c r="I213" i="5" s="1"/>
  <c r="G212" i="5"/>
  <c r="H212" i="5" s="1"/>
  <c r="I212" i="5" s="1"/>
  <c r="G211" i="5"/>
  <c r="H211" i="5" s="1"/>
  <c r="I211" i="5" s="1"/>
  <c r="G210" i="5"/>
  <c r="H210" i="5" s="1"/>
  <c r="I210" i="5" s="1"/>
  <c r="G209" i="5"/>
  <c r="H209" i="5" s="1"/>
  <c r="I209" i="5" s="1"/>
  <c r="G208" i="5"/>
  <c r="H208" i="5" s="1"/>
  <c r="I208" i="5" s="1"/>
  <c r="G207" i="5"/>
  <c r="H207" i="5" s="1"/>
  <c r="I207" i="5" s="1"/>
  <c r="G206" i="5"/>
  <c r="H206" i="5" s="1"/>
  <c r="I206" i="5" s="1"/>
  <c r="G205" i="5"/>
  <c r="H205" i="5" s="1"/>
  <c r="I205" i="5" s="1"/>
  <c r="G204" i="5"/>
  <c r="H204" i="5" s="1"/>
  <c r="I204" i="5" s="1"/>
  <c r="G203" i="5"/>
  <c r="H203" i="5" s="1"/>
  <c r="I203" i="5" s="1"/>
  <c r="G202" i="5"/>
  <c r="H202" i="5" s="1"/>
  <c r="I202" i="5" s="1"/>
  <c r="G201" i="5"/>
  <c r="H201" i="5" s="1"/>
  <c r="I201" i="5" s="1"/>
  <c r="G200" i="5"/>
  <c r="H200" i="5" s="1"/>
  <c r="I200" i="5" s="1"/>
  <c r="G199" i="5"/>
  <c r="H199" i="5" s="1"/>
  <c r="I199" i="5" s="1"/>
  <c r="G198" i="5"/>
  <c r="H198" i="5" s="1"/>
  <c r="I198" i="5" s="1"/>
  <c r="G197" i="5"/>
  <c r="H197" i="5" s="1"/>
  <c r="I197" i="5" s="1"/>
  <c r="G196" i="5"/>
  <c r="H196" i="5" s="1"/>
  <c r="I196" i="5" s="1"/>
  <c r="G195" i="5"/>
  <c r="H195" i="5" s="1"/>
  <c r="I195" i="5" s="1"/>
  <c r="G194" i="5"/>
  <c r="H194" i="5" s="1"/>
  <c r="I194" i="5" s="1"/>
  <c r="G193" i="5"/>
  <c r="H193" i="5" s="1"/>
  <c r="I193" i="5" s="1"/>
  <c r="G192" i="5"/>
  <c r="H192" i="5" s="1"/>
  <c r="I192" i="5" s="1"/>
  <c r="G191" i="5"/>
  <c r="H191" i="5" s="1"/>
  <c r="I191" i="5" s="1"/>
  <c r="G190" i="5"/>
  <c r="H190" i="5" s="1"/>
  <c r="I190" i="5" s="1"/>
  <c r="G189" i="5"/>
  <c r="H189" i="5" s="1"/>
  <c r="I189" i="5" s="1"/>
  <c r="G188" i="5"/>
  <c r="H188" i="5" s="1"/>
  <c r="I188" i="5" s="1"/>
  <c r="G187" i="5"/>
  <c r="H187" i="5" s="1"/>
  <c r="I187" i="5" s="1"/>
  <c r="G186" i="5"/>
  <c r="H186" i="5" s="1"/>
  <c r="I186" i="5" s="1"/>
  <c r="G185" i="5"/>
  <c r="H185" i="5" s="1"/>
  <c r="I185" i="5" s="1"/>
  <c r="G184" i="5"/>
  <c r="H184" i="5" s="1"/>
  <c r="I184" i="5" s="1"/>
  <c r="G183" i="5"/>
  <c r="H183" i="5" s="1"/>
  <c r="I183" i="5" s="1"/>
  <c r="G182" i="5"/>
  <c r="H182" i="5" s="1"/>
  <c r="I182" i="5" s="1"/>
  <c r="G181" i="5"/>
  <c r="H181" i="5" s="1"/>
  <c r="I181" i="5" s="1"/>
  <c r="G180" i="5"/>
  <c r="H180" i="5" s="1"/>
  <c r="I180" i="5" s="1"/>
  <c r="G179" i="5"/>
  <c r="H179" i="5" s="1"/>
  <c r="I179" i="5" s="1"/>
  <c r="G178" i="5"/>
  <c r="H178" i="5" s="1"/>
  <c r="I178" i="5" s="1"/>
  <c r="G177" i="5"/>
  <c r="H177" i="5" s="1"/>
  <c r="I177" i="5" s="1"/>
  <c r="G176" i="5"/>
  <c r="H176" i="5" s="1"/>
  <c r="I176" i="5" s="1"/>
  <c r="G175" i="5"/>
  <c r="H175" i="5" s="1"/>
  <c r="I175" i="5" s="1"/>
  <c r="G174" i="5"/>
  <c r="H174" i="5" s="1"/>
  <c r="I174" i="5" s="1"/>
  <c r="G173" i="5"/>
  <c r="H173" i="5" s="1"/>
  <c r="I173" i="5" s="1"/>
  <c r="G172" i="5"/>
  <c r="H172" i="5" s="1"/>
  <c r="I172" i="5" s="1"/>
  <c r="G171" i="5"/>
  <c r="H171" i="5" s="1"/>
  <c r="I171" i="5" s="1"/>
  <c r="G170" i="5"/>
  <c r="H170" i="5" s="1"/>
  <c r="I170" i="5" s="1"/>
  <c r="G169" i="5"/>
  <c r="H169" i="5" s="1"/>
  <c r="I169" i="5" s="1"/>
  <c r="G168" i="5"/>
  <c r="H168" i="5" s="1"/>
  <c r="I168" i="5" s="1"/>
  <c r="G167" i="5"/>
  <c r="H167" i="5" s="1"/>
  <c r="I167" i="5" s="1"/>
  <c r="G166" i="5"/>
  <c r="H166" i="5" s="1"/>
  <c r="I166" i="5" s="1"/>
  <c r="G165" i="5"/>
  <c r="H165" i="5" s="1"/>
  <c r="I165" i="5" s="1"/>
  <c r="G164" i="5"/>
  <c r="H164" i="5" s="1"/>
  <c r="I164" i="5" s="1"/>
  <c r="G163" i="5"/>
  <c r="H163" i="5" s="1"/>
  <c r="I163" i="5" s="1"/>
  <c r="G162" i="5"/>
  <c r="H162" i="5" s="1"/>
  <c r="I162" i="5" s="1"/>
  <c r="G161" i="5"/>
  <c r="H161" i="5" s="1"/>
  <c r="I161" i="5" s="1"/>
  <c r="G160" i="5"/>
  <c r="H160" i="5" s="1"/>
  <c r="I160" i="5" s="1"/>
  <c r="G159" i="5"/>
  <c r="H159" i="5" s="1"/>
  <c r="I159" i="5" s="1"/>
  <c r="G158" i="5"/>
  <c r="H158" i="5" s="1"/>
  <c r="I158" i="5" s="1"/>
  <c r="G157" i="5"/>
  <c r="H157" i="5" s="1"/>
  <c r="I157" i="5" s="1"/>
  <c r="G156" i="5"/>
  <c r="H156" i="5" s="1"/>
  <c r="I156" i="5" s="1"/>
  <c r="G155" i="5"/>
  <c r="H155" i="5" s="1"/>
  <c r="I155" i="5" s="1"/>
  <c r="G153" i="5"/>
  <c r="H153" i="5" s="1"/>
  <c r="I153" i="5" s="1"/>
  <c r="G152" i="5"/>
  <c r="H152" i="5" s="1"/>
  <c r="I152" i="5" s="1"/>
  <c r="G151" i="5"/>
  <c r="H151" i="5" s="1"/>
  <c r="I151" i="5" s="1"/>
  <c r="G150" i="5"/>
  <c r="H150" i="5" s="1"/>
  <c r="I150" i="5" s="1"/>
  <c r="G149" i="5"/>
  <c r="H149" i="5" s="1"/>
  <c r="I149" i="5" s="1"/>
  <c r="G148" i="5"/>
  <c r="H148" i="5" s="1"/>
  <c r="I148" i="5" s="1"/>
  <c r="G147" i="5"/>
  <c r="H147" i="5" s="1"/>
  <c r="I147" i="5" s="1"/>
  <c r="G146" i="5"/>
  <c r="H146" i="5" s="1"/>
  <c r="I146" i="5" s="1"/>
  <c r="G145" i="5"/>
  <c r="H145" i="5" s="1"/>
  <c r="I145" i="5" s="1"/>
  <c r="G144" i="5"/>
  <c r="H144" i="5" s="1"/>
  <c r="I144" i="5" s="1"/>
  <c r="G143" i="5"/>
  <c r="H143" i="5" s="1"/>
  <c r="I143" i="5" s="1"/>
  <c r="G142" i="5"/>
  <c r="H142" i="5" s="1"/>
  <c r="I142" i="5" s="1"/>
  <c r="G140" i="5"/>
  <c r="H140" i="5" s="1"/>
  <c r="I140" i="5" s="1"/>
  <c r="G139" i="5"/>
  <c r="H139" i="5" s="1"/>
  <c r="I139" i="5" s="1"/>
  <c r="G138" i="5"/>
  <c r="H138" i="5" s="1"/>
  <c r="I138" i="5" s="1"/>
  <c r="G137" i="5"/>
  <c r="H137" i="5" s="1"/>
  <c r="I137" i="5" s="1"/>
  <c r="G136" i="5"/>
  <c r="H136" i="5" s="1"/>
  <c r="I136" i="5" s="1"/>
  <c r="G135" i="5"/>
  <c r="H135" i="5" s="1"/>
  <c r="I135" i="5" s="1"/>
  <c r="G134" i="5"/>
  <c r="H134" i="5" s="1"/>
  <c r="I134" i="5" s="1"/>
  <c r="G133" i="5"/>
  <c r="H133" i="5" s="1"/>
  <c r="I133" i="5" s="1"/>
  <c r="G132" i="5"/>
  <c r="H132" i="5" s="1"/>
  <c r="I132" i="5" s="1"/>
  <c r="G131" i="5"/>
  <c r="H131" i="5" s="1"/>
  <c r="I131" i="5" s="1"/>
  <c r="G130" i="5"/>
  <c r="H130" i="5" s="1"/>
  <c r="I130" i="5" s="1"/>
  <c r="G129" i="5"/>
  <c r="H129" i="5" s="1"/>
  <c r="I129" i="5" s="1"/>
  <c r="G128" i="5"/>
  <c r="H128" i="5" s="1"/>
  <c r="I128" i="5" s="1"/>
  <c r="G127" i="5"/>
  <c r="H127" i="5" s="1"/>
  <c r="I127" i="5" s="1"/>
  <c r="G126" i="5"/>
  <c r="H126" i="5" s="1"/>
  <c r="I126" i="5" s="1"/>
  <c r="G125" i="5"/>
  <c r="H125" i="5" s="1"/>
  <c r="I125" i="5" s="1"/>
  <c r="G124" i="5"/>
  <c r="H124" i="5" s="1"/>
  <c r="I124" i="5" s="1"/>
  <c r="G123" i="5"/>
  <c r="H123" i="5" s="1"/>
  <c r="I123" i="5" s="1"/>
  <c r="G122" i="5"/>
  <c r="H122" i="5" s="1"/>
  <c r="I122" i="5" s="1"/>
  <c r="G121" i="5"/>
  <c r="H121" i="5" s="1"/>
  <c r="I121" i="5" s="1"/>
  <c r="G120" i="5"/>
  <c r="H120" i="5" s="1"/>
  <c r="I120" i="5" s="1"/>
  <c r="G119" i="5"/>
  <c r="H119" i="5" s="1"/>
  <c r="I119" i="5" s="1"/>
  <c r="G118" i="5"/>
  <c r="H118" i="5" s="1"/>
  <c r="I118" i="5" s="1"/>
  <c r="G117" i="5"/>
  <c r="H117" i="5" s="1"/>
  <c r="I117" i="5" s="1"/>
  <c r="G116" i="5"/>
  <c r="H116" i="5" s="1"/>
  <c r="I116" i="5" s="1"/>
  <c r="G115" i="5"/>
  <c r="H115" i="5" s="1"/>
  <c r="I115" i="5" s="1"/>
  <c r="G114" i="5"/>
  <c r="H114" i="5" s="1"/>
  <c r="I114" i="5" s="1"/>
  <c r="G113" i="5"/>
  <c r="H113" i="5" s="1"/>
  <c r="I113" i="5" s="1"/>
  <c r="G112" i="5"/>
  <c r="H112" i="5" s="1"/>
  <c r="I112" i="5" s="1"/>
  <c r="G111" i="5"/>
  <c r="H111" i="5" s="1"/>
  <c r="I111" i="5" s="1"/>
  <c r="G110" i="5"/>
  <c r="H110" i="5" s="1"/>
  <c r="I110" i="5" s="1"/>
  <c r="G109" i="5"/>
  <c r="H109" i="5" s="1"/>
  <c r="I109" i="5" s="1"/>
  <c r="G108" i="5"/>
  <c r="H108" i="5" s="1"/>
  <c r="I108" i="5" s="1"/>
  <c r="G107" i="5"/>
  <c r="H107" i="5" s="1"/>
  <c r="I107" i="5" s="1"/>
  <c r="G106" i="5"/>
  <c r="H106" i="5" s="1"/>
  <c r="I106" i="5" s="1"/>
  <c r="G105" i="5"/>
  <c r="H105" i="5" s="1"/>
  <c r="I105" i="5" s="1"/>
  <c r="G104" i="5"/>
  <c r="H104" i="5" s="1"/>
  <c r="I104" i="5" s="1"/>
  <c r="G103" i="5"/>
  <c r="H103" i="5" s="1"/>
  <c r="I103" i="5" s="1"/>
  <c r="G102" i="5"/>
  <c r="H102" i="5" s="1"/>
  <c r="I102" i="5" s="1"/>
  <c r="G101" i="5"/>
  <c r="H101" i="5" s="1"/>
  <c r="I101" i="5" s="1"/>
  <c r="G100" i="5"/>
  <c r="H100" i="5" s="1"/>
  <c r="I100" i="5" s="1"/>
  <c r="G99" i="5"/>
  <c r="H99" i="5" s="1"/>
  <c r="I99" i="5" s="1"/>
  <c r="G98" i="5"/>
  <c r="H98" i="5" s="1"/>
  <c r="I98" i="5" s="1"/>
  <c r="G97" i="5"/>
  <c r="H97" i="5" s="1"/>
  <c r="I97" i="5" s="1"/>
  <c r="G96" i="5"/>
  <c r="H96" i="5" s="1"/>
  <c r="I96" i="5" s="1"/>
  <c r="G95" i="5"/>
  <c r="H95" i="5" s="1"/>
  <c r="I95" i="5" s="1"/>
  <c r="G94" i="5"/>
  <c r="H94" i="5" s="1"/>
  <c r="I94" i="5" s="1"/>
  <c r="G93" i="5"/>
  <c r="H93" i="5" s="1"/>
  <c r="I93" i="5" s="1"/>
  <c r="G92" i="5"/>
  <c r="H92" i="5" s="1"/>
  <c r="I92" i="5" s="1"/>
  <c r="G91" i="5"/>
  <c r="H91" i="5" s="1"/>
  <c r="I91" i="5" s="1"/>
  <c r="G90" i="5"/>
  <c r="H90" i="5" s="1"/>
  <c r="I90" i="5" s="1"/>
  <c r="G89" i="5"/>
  <c r="H89" i="5" s="1"/>
  <c r="I89" i="5" s="1"/>
  <c r="G88" i="5"/>
  <c r="H88" i="5" s="1"/>
  <c r="I88" i="5" s="1"/>
  <c r="G87" i="5"/>
  <c r="H87" i="5" s="1"/>
  <c r="I87" i="5" s="1"/>
  <c r="G86" i="5"/>
  <c r="H86" i="5" s="1"/>
  <c r="I86" i="5" s="1"/>
  <c r="G85" i="5"/>
  <c r="H85" i="5" s="1"/>
  <c r="I85" i="5" s="1"/>
  <c r="G84" i="5"/>
  <c r="H84" i="5" s="1"/>
  <c r="I84" i="5" s="1"/>
  <c r="G83" i="5"/>
  <c r="H83" i="5" s="1"/>
  <c r="I83" i="5" s="1"/>
  <c r="G82" i="5"/>
  <c r="H82" i="5" s="1"/>
  <c r="I82" i="5" s="1"/>
  <c r="G81" i="5"/>
  <c r="H81" i="5" s="1"/>
  <c r="I81" i="5" s="1"/>
  <c r="G80" i="5"/>
  <c r="H80" i="5" s="1"/>
  <c r="I80" i="5" s="1"/>
  <c r="G79" i="5"/>
  <c r="H79" i="5" s="1"/>
  <c r="I79" i="5" s="1"/>
  <c r="G78" i="5"/>
  <c r="H78" i="5" s="1"/>
  <c r="I78" i="5" s="1"/>
  <c r="G77" i="5"/>
  <c r="H77" i="5" s="1"/>
  <c r="I77" i="5" s="1"/>
  <c r="G76" i="5"/>
  <c r="H76" i="5" s="1"/>
  <c r="I76" i="5" s="1"/>
  <c r="G74" i="5"/>
  <c r="H74" i="5" s="1"/>
  <c r="I74" i="5" s="1"/>
  <c r="G73" i="5"/>
  <c r="H73" i="5" s="1"/>
  <c r="I73" i="5" s="1"/>
  <c r="G72" i="5"/>
  <c r="H72" i="5" s="1"/>
  <c r="I72" i="5" s="1"/>
  <c r="G71" i="5"/>
  <c r="H71" i="5" s="1"/>
  <c r="I71" i="5" s="1"/>
  <c r="G70" i="5"/>
  <c r="H70" i="5" s="1"/>
  <c r="I70" i="5" s="1"/>
  <c r="G69" i="5"/>
  <c r="H69" i="5" s="1"/>
  <c r="I69" i="5" s="1"/>
  <c r="G68" i="5"/>
  <c r="H68" i="5" s="1"/>
  <c r="I68" i="5" s="1"/>
  <c r="G67" i="5"/>
  <c r="H67" i="5" s="1"/>
  <c r="I67" i="5" s="1"/>
  <c r="G66" i="5"/>
  <c r="H66" i="5" s="1"/>
  <c r="I66" i="5" s="1"/>
  <c r="G65" i="5"/>
  <c r="H65" i="5" s="1"/>
  <c r="I65" i="5" s="1"/>
  <c r="G63" i="5"/>
  <c r="H63" i="5" s="1"/>
  <c r="I63" i="5" s="1"/>
  <c r="G62" i="5"/>
  <c r="H62" i="5" s="1"/>
  <c r="I62" i="5" s="1"/>
  <c r="G61" i="5"/>
  <c r="H61" i="5" s="1"/>
  <c r="I61" i="5" s="1"/>
  <c r="G60" i="5"/>
  <c r="H60" i="5" s="1"/>
  <c r="I60" i="5" s="1"/>
  <c r="G59" i="5"/>
  <c r="H59" i="5" s="1"/>
  <c r="I59" i="5" s="1"/>
  <c r="G58" i="5"/>
  <c r="H58" i="5" s="1"/>
  <c r="I58" i="5" s="1"/>
  <c r="G57" i="5"/>
  <c r="H57" i="5" s="1"/>
  <c r="I57" i="5" s="1"/>
  <c r="G56" i="5"/>
  <c r="H56" i="5" s="1"/>
  <c r="I56" i="5" s="1"/>
  <c r="G55" i="5"/>
  <c r="H55" i="5" s="1"/>
  <c r="I55" i="5" s="1"/>
  <c r="G54" i="5"/>
  <c r="H54" i="5" s="1"/>
  <c r="I54" i="5" s="1"/>
  <c r="G52" i="5"/>
  <c r="H52" i="5" s="1"/>
  <c r="I52" i="5" s="1"/>
  <c r="G51" i="5"/>
  <c r="H51" i="5" s="1"/>
  <c r="I51" i="5" s="1"/>
  <c r="G50" i="5"/>
  <c r="H50" i="5" s="1"/>
  <c r="I50" i="5" s="1"/>
  <c r="G49" i="5"/>
  <c r="H49" i="5" s="1"/>
  <c r="I49" i="5" s="1"/>
  <c r="G48" i="5"/>
  <c r="H48" i="5" s="1"/>
  <c r="I48" i="5" s="1"/>
  <c r="G47" i="5"/>
  <c r="H47" i="5" s="1"/>
  <c r="I47" i="5" s="1"/>
  <c r="G46" i="5"/>
  <c r="H46" i="5" s="1"/>
  <c r="I46" i="5" s="1"/>
  <c r="G45" i="5"/>
  <c r="H45" i="5" s="1"/>
  <c r="I45" i="5" s="1"/>
  <c r="G44" i="5"/>
  <c r="H44" i="5" s="1"/>
  <c r="I44" i="5" s="1"/>
  <c r="G42" i="5"/>
  <c r="H42" i="5" s="1"/>
  <c r="I42" i="5" s="1"/>
  <c r="G41" i="5"/>
  <c r="H41" i="5" s="1"/>
  <c r="I41" i="5" s="1"/>
  <c r="G40" i="5"/>
  <c r="H40" i="5" s="1"/>
  <c r="I40" i="5" s="1"/>
  <c r="G39" i="5"/>
  <c r="H39" i="5" s="1"/>
  <c r="I39" i="5" s="1"/>
  <c r="G38" i="5"/>
  <c r="H38" i="5" s="1"/>
  <c r="I38" i="5" s="1"/>
  <c r="G37" i="5"/>
  <c r="H37" i="5" s="1"/>
  <c r="I37" i="5" s="1"/>
  <c r="G36" i="5"/>
  <c r="H36" i="5" s="1"/>
  <c r="I36" i="5" s="1"/>
  <c r="G35" i="5"/>
  <c r="H35" i="5" s="1"/>
  <c r="I35" i="5" s="1"/>
  <c r="G34" i="5"/>
  <c r="H34" i="5" s="1"/>
  <c r="I34" i="5" s="1"/>
  <c r="G33" i="5"/>
  <c r="H33" i="5" s="1"/>
  <c r="I33" i="5" s="1"/>
  <c r="G32" i="5"/>
  <c r="H32" i="5" s="1"/>
  <c r="I32" i="5" s="1"/>
  <c r="G30" i="5"/>
  <c r="H30" i="5" s="1"/>
  <c r="I30" i="5" s="1"/>
  <c r="G29" i="5"/>
  <c r="H29" i="5" s="1"/>
  <c r="I29" i="5" s="1"/>
  <c r="G28" i="5"/>
  <c r="H28" i="5" s="1"/>
  <c r="I28" i="5" s="1"/>
  <c r="G27" i="5"/>
  <c r="H27" i="5" s="1"/>
  <c r="I27" i="5" s="1"/>
  <c r="G26" i="5"/>
  <c r="H26" i="5" s="1"/>
  <c r="I26" i="5" s="1"/>
  <c r="G25" i="5"/>
  <c r="H25" i="5" s="1"/>
  <c r="I25" i="5" s="1"/>
  <c r="G24" i="5"/>
  <c r="H24" i="5" s="1"/>
  <c r="I24" i="5" s="1"/>
  <c r="G23" i="5"/>
  <c r="H23" i="5" s="1"/>
  <c r="I23" i="5" s="1"/>
  <c r="G22" i="5"/>
  <c r="H22" i="5" s="1"/>
  <c r="I22" i="5" s="1"/>
  <c r="G21" i="5"/>
  <c r="H21" i="5" s="1"/>
  <c r="I21" i="5" s="1"/>
  <c r="G11" i="5"/>
  <c r="G12" i="5"/>
  <c r="G13" i="5"/>
  <c r="G14" i="5"/>
  <c r="G15" i="5"/>
  <c r="G16" i="5"/>
  <c r="G17" i="5"/>
  <c r="G18" i="5"/>
  <c r="G19" i="5"/>
  <c r="L39" i="5" l="1"/>
  <c r="L40" i="5"/>
  <c r="L41" i="5"/>
  <c r="L42" i="5"/>
  <c r="D39" i="5"/>
  <c r="D40" i="5"/>
  <c r="D41" i="5"/>
  <c r="D42" i="5"/>
  <c r="C40" i="5"/>
  <c r="C41" i="5"/>
  <c r="C42" i="5"/>
  <c r="C39" i="5"/>
  <c r="C276" i="5" l="1"/>
  <c r="C279" i="5"/>
  <c r="L281" i="5"/>
  <c r="L280" i="5"/>
  <c r="L278" i="5"/>
  <c r="L277" i="5"/>
  <c r="D281" i="5"/>
  <c r="D280" i="5"/>
  <c r="D278" i="5"/>
  <c r="D277" i="5"/>
  <c r="C281" i="5"/>
  <c r="C280" i="5"/>
  <c r="C278" i="5"/>
  <c r="C277" i="5"/>
  <c r="L284" i="5" l="1"/>
  <c r="L285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10" i="5"/>
  <c r="L61" i="5"/>
  <c r="L62" i="5"/>
  <c r="L63" i="5"/>
  <c r="D61" i="5"/>
  <c r="D62" i="5"/>
  <c r="D63" i="5"/>
  <c r="L50" i="5"/>
  <c r="L51" i="5"/>
  <c r="L52" i="5"/>
  <c r="D50" i="5"/>
  <c r="D51" i="5"/>
  <c r="D52" i="5"/>
  <c r="D284" i="5"/>
  <c r="D285" i="5"/>
  <c r="L10" i="5" l="1"/>
  <c r="H10" i="5"/>
  <c r="I10" i="5" l="1"/>
  <c r="O10" i="5"/>
  <c r="O298" i="5" l="1"/>
  <c r="L317" i="5" l="1"/>
  <c r="L316" i="5"/>
  <c r="L315" i="5"/>
  <c r="L313" i="5"/>
  <c r="L312" i="5"/>
  <c r="L311" i="5"/>
  <c r="L310" i="5"/>
  <c r="L309" i="5"/>
  <c r="L308" i="5"/>
  <c r="L306" i="5"/>
  <c r="L305" i="5"/>
  <c r="L304" i="5"/>
  <c r="L303" i="5"/>
  <c r="L302" i="5"/>
  <c r="L301" i="5"/>
  <c r="L299" i="5"/>
  <c r="L297" i="5"/>
  <c r="L295" i="5"/>
  <c r="L294" i="5"/>
  <c r="L292" i="5"/>
  <c r="L291" i="5"/>
  <c r="L289" i="5"/>
  <c r="L288" i="5"/>
  <c r="L286" i="5"/>
  <c r="L283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4" i="5"/>
  <c r="L73" i="5"/>
  <c r="L72" i="5"/>
  <c r="L71" i="5"/>
  <c r="L70" i="5"/>
  <c r="L69" i="5"/>
  <c r="L68" i="5"/>
  <c r="L67" i="5"/>
  <c r="L66" i="5"/>
  <c r="L65" i="5"/>
  <c r="L60" i="5"/>
  <c r="L59" i="5"/>
  <c r="L58" i="5"/>
  <c r="L57" i="5"/>
  <c r="L56" i="5"/>
  <c r="L55" i="5"/>
  <c r="L54" i="5"/>
  <c r="L49" i="5"/>
  <c r="L48" i="5"/>
  <c r="L47" i="5"/>
  <c r="L46" i="5"/>
  <c r="L45" i="5"/>
  <c r="L44" i="5"/>
  <c r="L38" i="5"/>
  <c r="L37" i="5"/>
  <c r="L36" i="5"/>
  <c r="L35" i="5"/>
  <c r="L34" i="5"/>
  <c r="L33" i="5"/>
  <c r="L32" i="5"/>
  <c r="L30" i="5"/>
  <c r="L29" i="5"/>
  <c r="L28" i="5"/>
  <c r="L27" i="5"/>
  <c r="L26" i="5"/>
  <c r="L25" i="5"/>
  <c r="L24" i="5"/>
  <c r="L23" i="5"/>
  <c r="L22" i="5"/>
  <c r="L21" i="5"/>
  <c r="L19" i="5"/>
  <c r="L18" i="5"/>
  <c r="L17" i="5"/>
  <c r="L16" i="5"/>
  <c r="L15" i="5"/>
  <c r="L14" i="5"/>
  <c r="L13" i="5"/>
  <c r="L12" i="5"/>
  <c r="L11" i="5"/>
  <c r="L9" i="5" l="1"/>
  <c r="D311" i="5"/>
  <c r="D312" i="5"/>
  <c r="D313" i="5"/>
  <c r="D288" i="5" l="1"/>
  <c r="D289" i="5"/>
  <c r="D291" i="5"/>
  <c r="D292" i="5"/>
  <c r="D294" i="5"/>
  <c r="D295" i="5"/>
  <c r="D317" i="5" l="1"/>
  <c r="D297" i="5"/>
  <c r="D299" i="5"/>
  <c r="D301" i="5"/>
  <c r="D302" i="5"/>
  <c r="D303" i="5"/>
  <c r="D304" i="5"/>
  <c r="D305" i="5"/>
  <c r="D306" i="5"/>
  <c r="D308" i="5"/>
  <c r="D309" i="5"/>
  <c r="D310" i="5"/>
  <c r="D315" i="5"/>
  <c r="D316" i="5"/>
  <c r="D283" i="5"/>
  <c r="D286" i="5"/>
  <c r="D275" i="5" l="1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4" i="5"/>
  <c r="D73" i="5"/>
  <c r="D72" i="5"/>
  <c r="D71" i="5"/>
  <c r="D70" i="5"/>
  <c r="D69" i="5"/>
  <c r="D68" i="5"/>
  <c r="D67" i="5"/>
  <c r="D66" i="5"/>
  <c r="D65" i="5"/>
  <c r="D60" i="5"/>
  <c r="D59" i="5"/>
  <c r="D58" i="5"/>
  <c r="D57" i="5"/>
  <c r="D56" i="5"/>
  <c r="D55" i="5"/>
  <c r="D54" i="5"/>
  <c r="D49" i="5"/>
  <c r="D48" i="5"/>
  <c r="D47" i="5"/>
  <c r="D46" i="5"/>
  <c r="D45" i="5"/>
  <c r="D44" i="5"/>
  <c r="D38" i="5"/>
  <c r="D37" i="5"/>
  <c r="D36" i="5"/>
  <c r="D35" i="5"/>
  <c r="D34" i="5"/>
  <c r="D33" i="5"/>
  <c r="D32" i="5"/>
  <c r="D30" i="5"/>
  <c r="D29" i="5"/>
  <c r="D28" i="5"/>
  <c r="D27" i="5"/>
  <c r="D26" i="5"/>
  <c r="D25" i="5"/>
  <c r="D24" i="5"/>
  <c r="D23" i="5"/>
  <c r="D22" i="5"/>
  <c r="D21" i="5"/>
  <c r="D19" i="5"/>
  <c r="D18" i="5"/>
  <c r="D17" i="5"/>
  <c r="D16" i="5"/>
  <c r="D15" i="5"/>
  <c r="D14" i="5"/>
  <c r="D13" i="5"/>
  <c r="D12" i="5"/>
  <c r="D11" i="5"/>
  <c r="D10" i="5"/>
  <c r="H14" i="5" l="1"/>
  <c r="H11" i="5"/>
  <c r="H19" i="5"/>
  <c r="H18" i="5"/>
  <c r="H12" i="5"/>
  <c r="H15" i="5"/>
  <c r="H16" i="5"/>
  <c r="I16" i="5" s="1"/>
  <c r="H13" i="5"/>
  <c r="H17" i="5"/>
  <c r="I18" i="5" l="1"/>
  <c r="I12" i="5"/>
  <c r="I13" i="5"/>
  <c r="I17" i="5"/>
  <c r="I15" i="5"/>
  <c r="O9" i="5"/>
  <c r="I19" i="5"/>
  <c r="I14" i="5"/>
  <c r="I11" i="5"/>
  <c r="G7" i="5" l="1"/>
</calcChain>
</file>

<file path=xl/sharedStrings.xml><?xml version="1.0" encoding="utf-8"?>
<sst xmlns="http://schemas.openxmlformats.org/spreadsheetml/2006/main" count="1110" uniqueCount="642">
  <si>
    <t>Наименование</t>
  </si>
  <si>
    <t>Артикул</t>
  </si>
  <si>
    <t>Ширина      С</t>
  </si>
  <si>
    <t>Толщина      Н</t>
  </si>
  <si>
    <t xml:space="preserve">Уголок крепежный усиленный KUU </t>
  </si>
  <si>
    <t>A</t>
  </si>
  <si>
    <t>B</t>
  </si>
  <si>
    <t>C</t>
  </si>
  <si>
    <t>H</t>
  </si>
  <si>
    <t>Упак.</t>
  </si>
  <si>
    <t>Вес шт.</t>
  </si>
  <si>
    <t>Компания</t>
  </si>
  <si>
    <t>Контактное лицо</t>
  </si>
  <si>
    <t>E-mail</t>
  </si>
  <si>
    <t>Телефон</t>
  </si>
  <si>
    <t>Адрес</t>
  </si>
  <si>
    <t>Ед. измерения</t>
  </si>
  <si>
    <t>шт</t>
  </si>
  <si>
    <t>Высота        А</t>
  </si>
  <si>
    <t>Длина      В</t>
  </si>
  <si>
    <t>Штук в уп.</t>
  </si>
  <si>
    <t>Цена с НДС</t>
  </si>
  <si>
    <t>Сумма с НДС</t>
  </si>
  <si>
    <t>Общая сумма заказа с НДС:</t>
  </si>
  <si>
    <t>Крепёжный угол мебельный КУМ-3</t>
  </si>
  <si>
    <t>Крепёжный угол мебельный КУМ-2Д</t>
  </si>
  <si>
    <t>Крепёжный угол мебельный КУМ-2Г</t>
  </si>
  <si>
    <t>Розничная Цена</t>
  </si>
  <si>
    <t>Z-1</t>
  </si>
  <si>
    <t>Z-4</t>
  </si>
  <si>
    <t>Угол соединительный с винтами м5,  Z-1</t>
  </si>
  <si>
    <t>Угол соединительный с винтами м5,  Z-4</t>
  </si>
  <si>
    <t>Навес мебельный МН-105</t>
  </si>
  <si>
    <t>Навес мебельный МН-80</t>
  </si>
  <si>
    <t>Навес мебельный МН-52</t>
  </si>
  <si>
    <t>МН-105-1,5</t>
  </si>
  <si>
    <t>МН-105-1,2</t>
  </si>
  <si>
    <t>МН-80-1,5</t>
  </si>
  <si>
    <t>МН-80-1,2</t>
  </si>
  <si>
    <t>МН-52-1,5</t>
  </si>
  <si>
    <t>МН-52-1,2</t>
  </si>
  <si>
    <r>
      <t xml:space="preserve">КУМ-2Д </t>
    </r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scheme val="minor"/>
      </rPr>
      <t>*30*1,2</t>
    </r>
  </si>
  <si>
    <r>
      <t>Навес мебельный МН-105</t>
    </r>
    <r>
      <rPr>
        <b/>
        <sz val="11"/>
        <rFont val="Calibri"/>
        <family val="2"/>
        <charset val="204"/>
        <scheme val="minor"/>
      </rPr>
      <t>-1,5</t>
    </r>
  </si>
  <si>
    <r>
      <t>Навес мебельный МН-105</t>
    </r>
    <r>
      <rPr>
        <b/>
        <sz val="11"/>
        <rFont val="Calibri"/>
        <family val="2"/>
        <charset val="204"/>
        <scheme val="minor"/>
      </rPr>
      <t>-1,2</t>
    </r>
  </si>
  <si>
    <r>
      <t>Навес мебельный МН-80</t>
    </r>
    <r>
      <rPr>
        <b/>
        <sz val="11"/>
        <rFont val="Calibri"/>
        <family val="2"/>
        <charset val="204"/>
        <scheme val="minor"/>
      </rPr>
      <t>-1,5</t>
    </r>
  </si>
  <si>
    <r>
      <t>Навес мебельный МН-80</t>
    </r>
    <r>
      <rPr>
        <b/>
        <sz val="11"/>
        <rFont val="Calibri"/>
        <family val="2"/>
        <charset val="204"/>
        <scheme val="minor"/>
      </rPr>
      <t>-1,2</t>
    </r>
  </si>
  <si>
    <r>
      <t>Навес мебельный МН-52</t>
    </r>
    <r>
      <rPr>
        <b/>
        <sz val="11"/>
        <rFont val="Calibri"/>
        <family val="2"/>
        <charset val="204"/>
        <scheme val="minor"/>
      </rPr>
      <t>-1,5</t>
    </r>
  </si>
  <si>
    <r>
      <t>Навес мебельный МН-52</t>
    </r>
    <r>
      <rPr>
        <b/>
        <sz val="11"/>
        <rFont val="Calibri"/>
        <family val="2"/>
        <charset val="204"/>
        <scheme val="minor"/>
      </rPr>
      <t>-1,2</t>
    </r>
  </si>
  <si>
    <r>
      <t xml:space="preserve">Угол соединительный с винтами М5,  </t>
    </r>
    <r>
      <rPr>
        <b/>
        <sz val="11"/>
        <rFont val="Calibri"/>
        <family val="2"/>
        <charset val="204"/>
        <scheme val="minor"/>
      </rPr>
      <t>Z-1</t>
    </r>
  </si>
  <si>
    <r>
      <t xml:space="preserve">Угол соединительный с винтами М5, </t>
    </r>
    <r>
      <rPr>
        <b/>
        <sz val="11"/>
        <rFont val="Calibri"/>
        <family val="2"/>
        <charset val="204"/>
        <scheme val="minor"/>
      </rPr>
      <t xml:space="preserve"> Z-4</t>
    </r>
  </si>
  <si>
    <r>
      <t>Крепёжный угол мебельный КУМ-3-</t>
    </r>
    <r>
      <rPr>
        <b/>
        <sz val="11"/>
        <rFont val="Calibri"/>
        <family val="2"/>
        <charset val="204"/>
        <scheme val="minor"/>
      </rPr>
      <t>40</t>
    </r>
    <r>
      <rPr>
        <sz val="11"/>
        <rFont val="Calibri"/>
        <family val="2"/>
        <charset val="204"/>
        <scheme val="minor"/>
      </rPr>
      <t>*40*2,0</t>
    </r>
  </si>
  <si>
    <r>
      <t>Крепёжный угол мебельный КУМ-3-</t>
    </r>
    <r>
      <rPr>
        <b/>
        <sz val="11"/>
        <rFont val="Calibri"/>
        <family val="2"/>
        <charset val="204"/>
        <scheme val="minor"/>
      </rPr>
      <t>40</t>
    </r>
    <r>
      <rPr>
        <sz val="11"/>
        <rFont val="Calibri"/>
        <family val="2"/>
        <charset val="204"/>
        <scheme val="minor"/>
      </rPr>
      <t>*40*1,5</t>
    </r>
  </si>
  <si>
    <r>
      <t>Крепёжный угол мебельный КУМ-3-</t>
    </r>
    <r>
      <rPr>
        <b/>
        <sz val="11"/>
        <rFont val="Calibri"/>
        <family val="2"/>
        <charset val="204"/>
        <scheme val="minor"/>
      </rPr>
      <t>40</t>
    </r>
    <r>
      <rPr>
        <sz val="11"/>
        <rFont val="Calibri"/>
        <family val="2"/>
        <charset val="204"/>
        <scheme val="minor"/>
      </rPr>
      <t>*40*1,2</t>
    </r>
  </si>
  <si>
    <r>
      <t>Крепёжный угол мебельный КУМ-3-</t>
    </r>
    <r>
      <rPr>
        <b/>
        <sz val="11"/>
        <rFont val="Calibri"/>
        <family val="2"/>
        <charset val="204"/>
        <scheme val="minor"/>
      </rPr>
      <t>30</t>
    </r>
    <r>
      <rPr>
        <sz val="11"/>
        <rFont val="Calibri"/>
        <family val="2"/>
        <charset val="204"/>
        <scheme val="minor"/>
      </rPr>
      <t>*40*1,2</t>
    </r>
  </si>
  <si>
    <r>
      <t>Крепёжный угол мебельный КУМ-3-</t>
    </r>
    <r>
      <rPr>
        <b/>
        <sz val="11"/>
        <rFont val="Calibri"/>
        <family val="2"/>
        <charset val="204"/>
        <scheme val="minor"/>
      </rPr>
      <t>30</t>
    </r>
    <r>
      <rPr>
        <sz val="11"/>
        <rFont val="Calibri"/>
        <family val="2"/>
        <charset val="204"/>
        <scheme val="minor"/>
      </rPr>
      <t>*40*2,0</t>
    </r>
  </si>
  <si>
    <r>
      <t>Крепёжный угол мебельный КУМ-3-</t>
    </r>
    <r>
      <rPr>
        <b/>
        <sz val="11"/>
        <rFont val="Calibri"/>
        <family val="2"/>
        <charset val="204"/>
        <scheme val="minor"/>
      </rPr>
      <t>30</t>
    </r>
    <r>
      <rPr>
        <sz val="11"/>
        <rFont val="Calibri"/>
        <family val="2"/>
        <charset val="204"/>
        <scheme val="minor"/>
      </rPr>
      <t>*40*1,5</t>
    </r>
  </si>
  <si>
    <r>
      <t>Крепёжный угол мебельный КУМ-2Д-</t>
    </r>
    <r>
      <rPr>
        <b/>
        <sz val="11"/>
        <rFont val="Calibri"/>
        <family val="2"/>
        <charset val="204"/>
        <scheme val="minor"/>
      </rPr>
      <t>25</t>
    </r>
    <r>
      <rPr>
        <sz val="11"/>
        <rFont val="Calibri"/>
        <family val="2"/>
        <charset val="204"/>
        <scheme val="minor"/>
      </rPr>
      <t>*25*2,0</t>
    </r>
  </si>
  <si>
    <r>
      <t>Крепёжный угол мебельный КУМ-2Д-</t>
    </r>
    <r>
      <rPr>
        <b/>
        <sz val="11"/>
        <rFont val="Calibri"/>
        <family val="2"/>
        <charset val="204"/>
        <scheme val="minor"/>
      </rPr>
      <t>25</t>
    </r>
    <r>
      <rPr>
        <sz val="11"/>
        <rFont val="Calibri"/>
        <family val="2"/>
        <charset val="204"/>
        <scheme val="minor"/>
      </rPr>
      <t>*25*1,5</t>
    </r>
  </si>
  <si>
    <r>
      <t>Крепёжный угол мебельный КУМ-2Д-</t>
    </r>
    <r>
      <rPr>
        <b/>
        <sz val="11"/>
        <rFont val="Calibri"/>
        <family val="2"/>
        <charset val="204"/>
        <scheme val="minor"/>
      </rPr>
      <t>25</t>
    </r>
    <r>
      <rPr>
        <sz val="11"/>
        <rFont val="Calibri"/>
        <family val="2"/>
        <charset val="204"/>
        <scheme val="minor"/>
      </rPr>
      <t>*25*1,2</t>
    </r>
  </si>
  <si>
    <r>
      <t>Крепёжный угол мебельный КУМ-2Д-</t>
    </r>
    <r>
      <rPr>
        <b/>
        <sz val="11"/>
        <rFont val="Calibri"/>
        <family val="2"/>
        <charset val="204"/>
        <scheme val="minor"/>
      </rPr>
      <t>25</t>
    </r>
    <r>
      <rPr>
        <sz val="11"/>
        <rFont val="Calibri"/>
        <family val="2"/>
        <charset val="204"/>
        <scheme val="minor"/>
      </rPr>
      <t>*30*2,0</t>
    </r>
  </si>
  <si>
    <r>
      <t>Крепёжный угол мебельный КУМ-2Д-</t>
    </r>
    <r>
      <rPr>
        <b/>
        <sz val="11"/>
        <rFont val="Calibri"/>
        <family val="2"/>
        <charset val="204"/>
        <scheme val="minor"/>
      </rPr>
      <t>25</t>
    </r>
    <r>
      <rPr>
        <sz val="11"/>
        <rFont val="Calibri"/>
        <family val="2"/>
        <charset val="204"/>
        <scheme val="minor"/>
      </rPr>
      <t>*30*1,5</t>
    </r>
  </si>
  <si>
    <r>
      <t>Крепёжный угол мебельный КУМ-2Д-</t>
    </r>
    <r>
      <rPr>
        <b/>
        <sz val="11"/>
        <rFont val="Calibri"/>
        <family val="2"/>
        <charset val="204"/>
        <scheme val="minor"/>
      </rPr>
      <t>25</t>
    </r>
    <r>
      <rPr>
        <sz val="11"/>
        <rFont val="Calibri"/>
        <family val="2"/>
        <charset val="204"/>
        <scheme val="minor"/>
      </rPr>
      <t>*30*1,2</t>
    </r>
  </si>
  <si>
    <r>
      <t>Крепёжный угол мебельный КУМ-2Г-</t>
    </r>
    <r>
      <rPr>
        <b/>
        <sz val="11"/>
        <rFont val="Calibri"/>
        <family val="2"/>
        <charset val="204"/>
        <scheme val="minor"/>
      </rPr>
      <t>30</t>
    </r>
    <r>
      <rPr>
        <sz val="11"/>
        <rFont val="Calibri"/>
        <family val="2"/>
        <charset val="204"/>
        <scheme val="minor"/>
      </rPr>
      <t>*25*2,0</t>
    </r>
  </si>
  <si>
    <r>
      <t>Крепёжный угол мебельный КУМ-2Г-</t>
    </r>
    <r>
      <rPr>
        <b/>
        <sz val="11"/>
        <rFont val="Calibri"/>
        <family val="2"/>
        <charset val="204"/>
        <scheme val="minor"/>
      </rPr>
      <t>30</t>
    </r>
    <r>
      <rPr>
        <sz val="11"/>
        <rFont val="Calibri"/>
        <family val="2"/>
        <charset val="204"/>
        <scheme val="minor"/>
      </rPr>
      <t>*25*1,5</t>
    </r>
  </si>
  <si>
    <r>
      <t>Крепёжный угол мебельный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КУМ-2Г-</t>
    </r>
    <r>
      <rPr>
        <b/>
        <sz val="11"/>
        <rFont val="Calibri"/>
        <family val="2"/>
        <charset val="204"/>
        <scheme val="minor"/>
      </rPr>
      <t>30</t>
    </r>
    <r>
      <rPr>
        <sz val="11"/>
        <rFont val="Calibri"/>
        <family val="2"/>
        <charset val="204"/>
        <scheme val="minor"/>
      </rPr>
      <t>*25*1,2</t>
    </r>
  </si>
  <si>
    <t>Масса заказа кг.</t>
  </si>
  <si>
    <t>Розничная цена</t>
  </si>
  <si>
    <t xml:space="preserve">Сумма </t>
  </si>
  <si>
    <t>П</t>
  </si>
  <si>
    <t>Уголок крепежный усиленный УКУ 50*35*2</t>
  </si>
  <si>
    <t>Уголок крепежный усиленный УКУ 70*55*2</t>
  </si>
  <si>
    <t xml:space="preserve">Уголок крепежный усиленный УКУ 90*40*2 </t>
  </si>
  <si>
    <t>Уголок крепежный усиленный УКУ 90*65*2</t>
  </si>
  <si>
    <t>Уголок крепежный усиленный УКУ 105*90*2</t>
  </si>
  <si>
    <t>Уголок крепежный усиленный УКУ 130*100*2</t>
  </si>
  <si>
    <t xml:space="preserve">Уголок крепежный усиленный УКУ 150*65*2 </t>
  </si>
  <si>
    <t>Уголок крепежный усиленный УКУ 70*55*2,5</t>
  </si>
  <si>
    <t>Уголок крепежный усиленный УКУ 90*65*2,5</t>
  </si>
  <si>
    <t xml:space="preserve">Уголок крепежный усиленный УКУ 105*90*2,5 </t>
  </si>
  <si>
    <t>Уголок крепежный УК 50*35*2</t>
  </si>
  <si>
    <t>Уголок крепежный УК 70*55*2</t>
  </si>
  <si>
    <t>Уголок крепежный УК 90*40*2</t>
  </si>
  <si>
    <t>Уголок крепежный УК 90*65*2</t>
  </si>
  <si>
    <t>Уголок крепежный УК 105*90*2</t>
  </si>
  <si>
    <t>Уголок крепежный УК 130*100*2</t>
  </si>
  <si>
    <t>Уголок крепежный УК 150*65*2</t>
  </si>
  <si>
    <t>Уголок крепежный УК 70*55*2,5</t>
  </si>
  <si>
    <t>Уголок крепежный УК 90*65*2,5</t>
  </si>
  <si>
    <t>Уголок крепежный УК 105*90*2,5</t>
  </si>
  <si>
    <t>Крепежный уголок под 135 градусов КУС 70*55*2</t>
  </si>
  <si>
    <t>Крепежный уголок под 135 градусов КУС 90*40*2</t>
  </si>
  <si>
    <t>Крепежный уголок под 135 градусов КУС 90*65*2</t>
  </si>
  <si>
    <t>Крепежный уголок под 135 градусов КУС 130*100*2</t>
  </si>
  <si>
    <t>Крепежный уголок под 135 градусов КУС 150*65*2</t>
  </si>
  <si>
    <t>Крепежный уголок Z-образный КУЗ 70*2</t>
  </si>
  <si>
    <t>Крепежный уголок Z-образный КУЗ 90*40*2</t>
  </si>
  <si>
    <t>Крепежный уголок Z-образный КУЗ 90*65*2</t>
  </si>
  <si>
    <t>Крепежный уголок Z-образный КУЗ 105*2</t>
  </si>
  <si>
    <t>Крепежный уголок Z-образный КУЗ 130*2</t>
  </si>
  <si>
    <t>Крепежный уголок Z-образный КУЗ 150*2</t>
  </si>
  <si>
    <t>Крепежная пластина КП 100*35*2</t>
  </si>
  <si>
    <t>Крепежная пластина КП 140*55*2</t>
  </si>
  <si>
    <t>Крепежная пластина КП 180*40*2</t>
  </si>
  <si>
    <t>Крепежная пластина КП 180*65*2</t>
  </si>
  <si>
    <t>Крепежная пластина КП 210*90*2</t>
  </si>
  <si>
    <t>Крепежная пластина КП 260*100*2</t>
  </si>
  <si>
    <t>Крепежная пластина КП 300*65*2</t>
  </si>
  <si>
    <t>Крепежный уголок аcимметричный КУАС 70*35*2</t>
  </si>
  <si>
    <t>Крепежный уголок аcимметричный КУАС 105*55*2</t>
  </si>
  <si>
    <t>Крепежный уголок аcимметричный КУАС 140*40*2</t>
  </si>
  <si>
    <t>Крепежный уголок аcимметричный КУАС 140*65*2</t>
  </si>
  <si>
    <t>Крепежный уголок аcимметричный КУАС 170*90*2</t>
  </si>
  <si>
    <t>Крепежный уголок аcимметричный КУАС 210*100*2</t>
  </si>
  <si>
    <t>Крепежный уголок аcимметричный КУАС 250*65*2</t>
  </si>
  <si>
    <t>Крепежный уголок аcимметричный КУАС 105*55*2,5</t>
  </si>
  <si>
    <t>Крепежный уголок аcимметричный КУАС 140*65*2,5</t>
  </si>
  <si>
    <t>Крепежный уголок аcимметричный КУАС 170*90*2,5</t>
  </si>
  <si>
    <t>Крепежный анкерный уголок КУЛ- 40х60х40</t>
  </si>
  <si>
    <t>Крепежный анкерный уголок КУЛ- 40х80х40</t>
  </si>
  <si>
    <t>Крепежный анкерный уголок КУЛ- 40х100х40</t>
  </si>
  <si>
    <t>Крепежный анкерный уголок КУЛ- 40х120х40</t>
  </si>
  <si>
    <t>Крепежный анкерный уголок КУЛ- 40х160х40</t>
  </si>
  <si>
    <t>Крепежный анкерный уголок КУЛ- 40х200х40</t>
  </si>
  <si>
    <t>Крепежный анкерный уголок КУЛ- 40х300х40</t>
  </si>
  <si>
    <t>Крепежный анкерный уголок КУЛ- 40х320х40</t>
  </si>
  <si>
    <t>Крепежный анкерный уголок КУЛ- 40х400х40</t>
  </si>
  <si>
    <t>Крепежный анкерный уголок КУЛ- 80х80х40</t>
  </si>
  <si>
    <t>Крепежный анкерный уголок КУЛ- 80х120х40</t>
  </si>
  <si>
    <t>Крепежный анкерный уголок КУЛ- 80х200х40</t>
  </si>
  <si>
    <t>Пластина соединительная ПС- 40х80</t>
  </si>
  <si>
    <t>Пластина соединительная ПС- 40х100</t>
  </si>
  <si>
    <t>Пластина соединительная ПС- 40х120</t>
  </si>
  <si>
    <t>Пластина соединительная ПС- 40х140</t>
  </si>
  <si>
    <t>Пластина соединительная ПС- 40х160</t>
  </si>
  <si>
    <t>Пластина соединительная ПС- 40х200</t>
  </si>
  <si>
    <t>Пластина соединительная ПС- 40х240</t>
  </si>
  <si>
    <t>Пластина соединительная ПС- 40х260</t>
  </si>
  <si>
    <t>Пластина соединительная ПС- 40х300</t>
  </si>
  <si>
    <t>Пластина соединительная ПС- 40х340</t>
  </si>
  <si>
    <t>Пластина соединительная ПС- 40х360</t>
  </si>
  <si>
    <t>Пластина соединительная ПС- 40х400</t>
  </si>
  <si>
    <t>Пластина соединительная ПС- 40х460</t>
  </si>
  <si>
    <t>Пластина соединительная ПС- 40х500</t>
  </si>
  <si>
    <t>Пластина соединительная ПС- 40х600</t>
  </si>
  <si>
    <t>Пластина соединительная ПС- 40х800</t>
  </si>
  <si>
    <t>Пластина соединительная ПС- 40х1000</t>
  </si>
  <si>
    <t>Пластина соединительная ПС- 40х1250</t>
  </si>
  <si>
    <t>Пластина соединительная ПС- 50х80</t>
  </si>
  <si>
    <t>Пластина соединительная ПС- 50х100</t>
  </si>
  <si>
    <t>Пластина соединительная ПС- 50х120</t>
  </si>
  <si>
    <t>Пластина соединительная ПС- 50х140</t>
  </si>
  <si>
    <t>Пластина соединительная ПС- 50х160</t>
  </si>
  <si>
    <t>Пластина соединительная ПС- 50х200</t>
  </si>
  <si>
    <t>Пластина соединительная ПС- 50х240</t>
  </si>
  <si>
    <t>Пластина соединительная ПС- 50х260</t>
  </si>
  <si>
    <t>Пластина соединительная ПС- 50х300</t>
  </si>
  <si>
    <t>Пластина соединительная ПС- 50х360</t>
  </si>
  <si>
    <t>Пластина соединительная ПС- 50х400</t>
  </si>
  <si>
    <t>Пластина соединительная ПС- 50х500</t>
  </si>
  <si>
    <t>Пластина соединительная ПС- 50х600</t>
  </si>
  <si>
    <t>Пластина соединительная ПС- 50х800</t>
  </si>
  <si>
    <t>Пластина соединительная ПС- 50х1000</t>
  </si>
  <si>
    <t>Пластина соединительная ПС- 50х1250</t>
  </si>
  <si>
    <t>Пластина соединительная ПС- 60х100</t>
  </si>
  <si>
    <t>Пластина соединительная ПС- 60х120</t>
  </si>
  <si>
    <t>Пластина соединительная ПС- 60х140</t>
  </si>
  <si>
    <t>Пластина соединительная ПС- 60х160</t>
  </si>
  <si>
    <t>Пластина соединительная ПС- 60х200</t>
  </si>
  <si>
    <t>Пластина соединительная ПС- 60х240</t>
  </si>
  <si>
    <t>Пластина соединительная ПС- 60х300</t>
  </si>
  <si>
    <t>Пластина соединительная ПС- 60х340</t>
  </si>
  <si>
    <t>Пластина соединительная ПС- 60х360</t>
  </si>
  <si>
    <t>Пластина соединительная ПС- 60х400</t>
  </si>
  <si>
    <t>Пластина соединительная ПС- 60х500</t>
  </si>
  <si>
    <t>Пластина соединительная ПС- 60х600</t>
  </si>
  <si>
    <t>Пластина соединительная ПС- 60х800</t>
  </si>
  <si>
    <t>Пластина соединительная ПС- 60х1000</t>
  </si>
  <si>
    <t>Пластина соединительная ПС- 60х1250</t>
  </si>
  <si>
    <t>Пластина соединительная ПС- 80х100</t>
  </si>
  <si>
    <t>Пластина соединительная ПС- 80х160</t>
  </si>
  <si>
    <t>Пластина соединительная ПС- 80х200</t>
  </si>
  <si>
    <t>Пластина соединительная ПС- 80х240</t>
  </si>
  <si>
    <t>Пластина соединительная ПС- 80х260</t>
  </si>
  <si>
    <t>Пластина соединительная ПС- 80х300</t>
  </si>
  <si>
    <t>Пластина соединительная ПС- 80х340</t>
  </si>
  <si>
    <t>Пластина соединительная ПС- 80х360</t>
  </si>
  <si>
    <t>Пластина соединительная ПС- 80х400</t>
  </si>
  <si>
    <t>Пластина соединительная ПС- 80х500</t>
  </si>
  <si>
    <t>Пластина соединительная ПС- 80х600</t>
  </si>
  <si>
    <t>Пластина соединительная ПС- 80х800</t>
  </si>
  <si>
    <t>Пластина соединительная ПС- 80х1000</t>
  </si>
  <si>
    <t>Пластина соединительная ПС- 80х1250</t>
  </si>
  <si>
    <t>Пластина соединительная ПС- 100х200</t>
  </si>
  <si>
    <t>Пластина соединительная ПС- 100х240</t>
  </si>
  <si>
    <t>Пластина соединительная ПС- 100х260</t>
  </si>
  <si>
    <t>Пластина соединительная ПС- 100х300</t>
  </si>
  <si>
    <t>Пластина соединительная ПС- 100х360</t>
  </si>
  <si>
    <t>Пластина соединительная ПС- 100х400</t>
  </si>
  <si>
    <t>Пластина соединительная ПС- 100х500</t>
  </si>
  <si>
    <t>Пластина соединительная ПС- 100х600</t>
  </si>
  <si>
    <t>Пластина соединительная ПС- 100х800</t>
  </si>
  <si>
    <t>Пластина соединительная ПС- 100х1000</t>
  </si>
  <si>
    <t>Пластина соединительная ПС- 100х1250</t>
  </si>
  <si>
    <t>Пластина соединительная ПС- 120х200</t>
  </si>
  <si>
    <t>Пластина соединительная ПС- 120х240</t>
  </si>
  <si>
    <t>Пластина соединительная ПС- 120х260</t>
  </si>
  <si>
    <t>Пластина соединительная ПС- 120х300</t>
  </si>
  <si>
    <t>Пластина соединительная ПС- 120х360</t>
  </si>
  <si>
    <t>Пластина соединительная ПС- 120х400</t>
  </si>
  <si>
    <t>Пластина соединительная ПС- 120х500</t>
  </si>
  <si>
    <t>Пластина соединительная ПС- 120х600</t>
  </si>
  <si>
    <t>Пластина соединительная ПС- 120х800</t>
  </si>
  <si>
    <t>Пластина соединительная ПС- 120х1000</t>
  </si>
  <si>
    <t>Пластина соединительная ПС- 120х1250</t>
  </si>
  <si>
    <t>Пластина соединительная ПС- 140х200</t>
  </si>
  <si>
    <t>Пластина соединительная ПС- 140х240</t>
  </si>
  <si>
    <t>Пластина соединительная ПС- 140х260</t>
  </si>
  <si>
    <t>Пластина соединительная ПС- 140х300</t>
  </si>
  <si>
    <t>Пластина соединительная ПС- 140х360</t>
  </si>
  <si>
    <t>Пластина соединительная ПС- 140х400</t>
  </si>
  <si>
    <t>Пластина соединительная ПС- 140х500</t>
  </si>
  <si>
    <t>Пластина соединительная ПС- 140х600</t>
  </si>
  <si>
    <t>Пластина соединительная ПС- 140х800</t>
  </si>
  <si>
    <t>Пластина соединительная ПС- 140х1000</t>
  </si>
  <si>
    <t>Пластина соединительная ПС- 140х1250</t>
  </si>
  <si>
    <t>Пластина соединительная ПС- 160х260</t>
  </si>
  <si>
    <t>Пластина соединительная ПС- 160х300</t>
  </si>
  <si>
    <t>Пластина соединительная ПС- 160х360</t>
  </si>
  <si>
    <t>Пластина соединительная ПС- 160х400</t>
  </si>
  <si>
    <t>Пластина соединительная ПС- 160х500</t>
  </si>
  <si>
    <t>Пластина соединительная ПС- 160х600</t>
  </si>
  <si>
    <t>Пластина соединительная ПС- 160х800</t>
  </si>
  <si>
    <t>Пластина соединительная ПС- 160х1000</t>
  </si>
  <si>
    <t>Пластина соединительная ПС- 160х1250</t>
  </si>
  <si>
    <t>Пластина соединительная ПС- 180х300</t>
  </si>
  <si>
    <t>Пластина соединительная ПС- 180х360</t>
  </si>
  <si>
    <t>Пластина соединительная ПС- 180х400</t>
  </si>
  <si>
    <t>Пластина соединительная ПС- 180х500</t>
  </si>
  <si>
    <t>Пластина соединительная ПС- 180х600</t>
  </si>
  <si>
    <t>Пластина соединительная ПС- 180х800</t>
  </si>
  <si>
    <t>Пластина соединительная ПС- 180х1000</t>
  </si>
  <si>
    <t>Пластина соединительная ПС- 180х1250</t>
  </si>
  <si>
    <t>Пластина соединительная ПС- 200х300</t>
  </si>
  <si>
    <t>Пластина соединительная ПС- 200х360</t>
  </si>
  <si>
    <t>Пластина соединительная ПС- 200х400</t>
  </si>
  <si>
    <t>Пластина соединительная ПС- 200х500</t>
  </si>
  <si>
    <t>Пластина соединительная ПС- 200х600</t>
  </si>
  <si>
    <t>Пластина соединительная ПС- 200х800</t>
  </si>
  <si>
    <t>Пластина соединительная ПС- 200х1000</t>
  </si>
  <si>
    <t>Пластина соединительная ПС- 200х1250</t>
  </si>
  <si>
    <t>Пластина соединительная  ПС</t>
  </si>
  <si>
    <t>ПС- 40х80</t>
  </si>
  <si>
    <t>ПС- 40х100</t>
  </si>
  <si>
    <t>ПС- 40х120</t>
  </si>
  <si>
    <t>ПС- 40х140</t>
  </si>
  <si>
    <t>ПС- 40х160</t>
  </si>
  <si>
    <t>ПС- 40х200</t>
  </si>
  <si>
    <t>ПС- 40х240</t>
  </si>
  <si>
    <t>ПС- 40х260</t>
  </si>
  <si>
    <t>ПС- 40х300</t>
  </si>
  <si>
    <t>ПС- 40х340</t>
  </si>
  <si>
    <t>ПС- 40х360</t>
  </si>
  <si>
    <t>ПС- 40х400</t>
  </si>
  <si>
    <t>ПС- 40х460</t>
  </si>
  <si>
    <t>ПС- 40х500</t>
  </si>
  <si>
    <t>ПС- 40х600</t>
  </si>
  <si>
    <t>ПС- 40х800</t>
  </si>
  <si>
    <t>ПС- 40х1000</t>
  </si>
  <si>
    <t>ПС- 40х1250</t>
  </si>
  <si>
    <t>ПС- 50х80</t>
  </si>
  <si>
    <t>ПС- 50х100</t>
  </si>
  <si>
    <t>ПС- 50х120</t>
  </si>
  <si>
    <t>ПС- 50х140</t>
  </si>
  <si>
    <t>ПС- 50х160</t>
  </si>
  <si>
    <t>ПС- 50х200</t>
  </si>
  <si>
    <t>ПС- 50х240</t>
  </si>
  <si>
    <t>ПС- 50х260</t>
  </si>
  <si>
    <t>ПС- 50х300</t>
  </si>
  <si>
    <t>ПС- 50х360</t>
  </si>
  <si>
    <t>ПС- 50х400</t>
  </si>
  <si>
    <t>ПС- 50х500</t>
  </si>
  <si>
    <t>ПС- 50х600</t>
  </si>
  <si>
    <t>ПС- 50х800</t>
  </si>
  <si>
    <t>ПС- 50х1000</t>
  </si>
  <si>
    <t>ПС- 50х1250</t>
  </si>
  <si>
    <t>ПС- 60х100</t>
  </si>
  <si>
    <t>ПС- 60х120</t>
  </si>
  <si>
    <t>ПС- 60х140</t>
  </si>
  <si>
    <t>ПС- 60х160</t>
  </si>
  <si>
    <t>ПС- 60х200</t>
  </si>
  <si>
    <t>ПС- 60х240</t>
  </si>
  <si>
    <t>ПС- 60х300</t>
  </si>
  <si>
    <t>ПС- 60х340</t>
  </si>
  <si>
    <t>ПС- 60х360</t>
  </si>
  <si>
    <t>ПС- 60х400</t>
  </si>
  <si>
    <t>ПС- 60х500</t>
  </si>
  <si>
    <t>ПС- 60х600</t>
  </si>
  <si>
    <t>ПС- 60х800</t>
  </si>
  <si>
    <t>ПС- 60х1000</t>
  </si>
  <si>
    <t>ПС- 60х1250</t>
  </si>
  <si>
    <t>ПС- 80х100</t>
  </si>
  <si>
    <t>ПС- 80х160</t>
  </si>
  <si>
    <t>ПС- 80х200</t>
  </si>
  <si>
    <t>ПС- 80х240</t>
  </si>
  <si>
    <t>ПС- 80х260</t>
  </si>
  <si>
    <t>ПС- 80х300</t>
  </si>
  <si>
    <t>ПС- 80х340</t>
  </si>
  <si>
    <t>ПС- 80х360</t>
  </si>
  <si>
    <t>ПС- 80х400</t>
  </si>
  <si>
    <t>ПС- 80х500</t>
  </si>
  <si>
    <t>ПС- 80х600</t>
  </si>
  <si>
    <t>ПС- 80х800</t>
  </si>
  <si>
    <t>ПС- 80х1000</t>
  </si>
  <si>
    <t>ПС- 80х1250</t>
  </si>
  <si>
    <t>ПС- 100х200</t>
  </si>
  <si>
    <t>ПС- 100х240</t>
  </si>
  <si>
    <t>ПС- 100х260</t>
  </si>
  <si>
    <t>ПС- 100х300</t>
  </si>
  <si>
    <t>ПС- 100х360</t>
  </si>
  <si>
    <t>ПС- 100х400</t>
  </si>
  <si>
    <t>ПС- 100х500</t>
  </si>
  <si>
    <t>ПС- 100х600</t>
  </si>
  <si>
    <t>ПС- 100х800</t>
  </si>
  <si>
    <t>ПС- 100х1000</t>
  </si>
  <si>
    <t>ПС- 100х1250</t>
  </si>
  <si>
    <t>ПС- 120х200</t>
  </si>
  <si>
    <t>ПС- 120х240</t>
  </si>
  <si>
    <t>ПС- 120х260</t>
  </si>
  <si>
    <t>ПС- 120х300</t>
  </si>
  <si>
    <t>ПС- 120х360</t>
  </si>
  <si>
    <t>ПС- 120х400</t>
  </si>
  <si>
    <t>ПС- 120х500</t>
  </si>
  <si>
    <t>ПС- 120х600</t>
  </si>
  <si>
    <t>ПС- 120х800</t>
  </si>
  <si>
    <t>ПС- 120х1000</t>
  </si>
  <si>
    <t>ПС- 120х1250</t>
  </si>
  <si>
    <t>ПС- 140х200</t>
  </si>
  <si>
    <t>ПС- 140х240</t>
  </si>
  <si>
    <t>ПС- 140х260</t>
  </si>
  <si>
    <t>ПС- 140х300</t>
  </si>
  <si>
    <t>ПС- 140х360</t>
  </si>
  <si>
    <t>ПС- 140х400</t>
  </si>
  <si>
    <t>ПС- 140х500</t>
  </si>
  <si>
    <t>ПС- 140х600</t>
  </si>
  <si>
    <t>ПС- 140х800</t>
  </si>
  <si>
    <t>ПС- 140х1000</t>
  </si>
  <si>
    <t>ПС- 140х1250</t>
  </si>
  <si>
    <t>ПС- 160х260</t>
  </si>
  <si>
    <t>ПС- 160х300</t>
  </si>
  <si>
    <t>ПС- 160х360</t>
  </si>
  <si>
    <t>ПС- 160х400</t>
  </si>
  <si>
    <t>ПС- 160х500</t>
  </si>
  <si>
    <t>ПС- 160х600</t>
  </si>
  <si>
    <t>ПС- 160х800</t>
  </si>
  <si>
    <t>ПС- 160х1000</t>
  </si>
  <si>
    <t>ПС- 160х1250</t>
  </si>
  <si>
    <t>ПС- 180х300</t>
  </si>
  <si>
    <t>ПС- 180х360</t>
  </si>
  <si>
    <t>ПС- 180х400</t>
  </si>
  <si>
    <t>ПС- 180х500</t>
  </si>
  <si>
    <t>ПС- 180х600</t>
  </si>
  <si>
    <t>ПС- 180х800</t>
  </si>
  <si>
    <t>ПС- 180х1000</t>
  </si>
  <si>
    <t>ПС- 180х1250</t>
  </si>
  <si>
    <t>ПС- 200х300</t>
  </si>
  <si>
    <t>ПС- 200х360</t>
  </si>
  <si>
    <t>ПС- 200х400</t>
  </si>
  <si>
    <t>ПС- 200х500</t>
  </si>
  <si>
    <t>ПС- 200х600</t>
  </si>
  <si>
    <t>ПС- 200х800</t>
  </si>
  <si>
    <t>ПС- 200х1000</t>
  </si>
  <si>
    <t>ПС- 200х1250</t>
  </si>
  <si>
    <t xml:space="preserve">Крепежный анкерный уголок КУЛ  </t>
  </si>
  <si>
    <t>КУЛ- 40х60х40</t>
  </si>
  <si>
    <t>КУЛ- 40х80х40</t>
  </si>
  <si>
    <t>КУЛ- 40х100х40</t>
  </si>
  <si>
    <t>КУЛ- 40х120х40</t>
  </si>
  <si>
    <t>КУЛ- 40х160х40</t>
  </si>
  <si>
    <t>КУЛ- 40х200х40</t>
  </si>
  <si>
    <t>КУЛ- 40х300х40</t>
  </si>
  <si>
    <t>КУЛ- 40х320х40</t>
  </si>
  <si>
    <t>КУЛ- 40х400х40</t>
  </si>
  <si>
    <t>КУЛ- 80х80х40</t>
  </si>
  <si>
    <t>КУЛ- 80х120х40</t>
  </si>
  <si>
    <t>КУЛ- 80х200х40</t>
  </si>
  <si>
    <t>КУР- 20х40</t>
  </si>
  <si>
    <t>КУР- 40х40</t>
  </si>
  <si>
    <t>КУР- 40х50</t>
  </si>
  <si>
    <t>КУР- 40х60</t>
  </si>
  <si>
    <t>КУР- 40х80</t>
  </si>
  <si>
    <t>КУР- 40х100</t>
  </si>
  <si>
    <t>КУР- 50х40</t>
  </si>
  <si>
    <t>КУР- 50х50</t>
  </si>
  <si>
    <t>КУР- 50х60</t>
  </si>
  <si>
    <t>КУР- 50х80</t>
  </si>
  <si>
    <t>КУР- 50х100</t>
  </si>
  <si>
    <t>КУР- 60х40</t>
  </si>
  <si>
    <t>КУР- 60х50</t>
  </si>
  <si>
    <t>КУР- 60х60</t>
  </si>
  <si>
    <t>КУР- 60х80</t>
  </si>
  <si>
    <t>КУР- 60х100</t>
  </si>
  <si>
    <t>КУР- 60х160</t>
  </si>
  <si>
    <t>КУР- 80х40</t>
  </si>
  <si>
    <t>КУР- 80х50</t>
  </si>
  <si>
    <t>КУР- 80х60</t>
  </si>
  <si>
    <t>КУР- 80х80</t>
  </si>
  <si>
    <t>КУР- 80х100</t>
  </si>
  <si>
    <t>КУР- 80х160</t>
  </si>
  <si>
    <t>КУР- 100х40</t>
  </si>
  <si>
    <t>КУР- 100х50</t>
  </si>
  <si>
    <t>КУР- 100х60</t>
  </si>
  <si>
    <t>КУР- 100х80</t>
  </si>
  <si>
    <t>КУР- 100х100</t>
  </si>
  <si>
    <t>КУР- 100х160</t>
  </si>
  <si>
    <t>КУР- 120х40</t>
  </si>
  <si>
    <t>КУР- 120х60</t>
  </si>
  <si>
    <t>КУР- 120х80</t>
  </si>
  <si>
    <t>КУР- 120х100</t>
  </si>
  <si>
    <t>КУР- 120х140</t>
  </si>
  <si>
    <t>КУР- 120х160</t>
  </si>
  <si>
    <t>КУР- 120х200</t>
  </si>
  <si>
    <t>КУР- 140х40</t>
  </si>
  <si>
    <t>КУР- 140х60</t>
  </si>
  <si>
    <t>КУР- 140х80</t>
  </si>
  <si>
    <t>КУР- 140х100</t>
  </si>
  <si>
    <t>КУР- 140х140</t>
  </si>
  <si>
    <t>КУР- 140х160</t>
  </si>
  <si>
    <t>КУР- 140х200</t>
  </si>
  <si>
    <t>КУР- 160х40</t>
  </si>
  <si>
    <t>КУР- 160х60</t>
  </si>
  <si>
    <t>КУР- 160х80</t>
  </si>
  <si>
    <t>КУР- 160х100</t>
  </si>
  <si>
    <t>КУР- 160х140</t>
  </si>
  <si>
    <t>КУР- 160х160</t>
  </si>
  <si>
    <t>КУР- 160х200</t>
  </si>
  <si>
    <t>КУР- 180х40</t>
  </si>
  <si>
    <t>КУР- 180х60</t>
  </si>
  <si>
    <t>КУР- 180х80</t>
  </si>
  <si>
    <t>КУР- 180х100</t>
  </si>
  <si>
    <t>КУР- 180х140</t>
  </si>
  <si>
    <t>КУР- 180х160</t>
  </si>
  <si>
    <t>КУР- 180х200</t>
  </si>
  <si>
    <t>КУР- 200х40</t>
  </si>
  <si>
    <t>КУР- 200х60</t>
  </si>
  <si>
    <t>КУР- 200х80</t>
  </si>
  <si>
    <t>КУР- 200х100</t>
  </si>
  <si>
    <t>КУР- 200х140</t>
  </si>
  <si>
    <t>КУР- 200х160</t>
  </si>
  <si>
    <t>КУР- 200х200</t>
  </si>
  <si>
    <t>КУР- 240х40</t>
  </si>
  <si>
    <t>Крепежный уголок равносторонний КУР</t>
  </si>
  <si>
    <t>КУАС 70*35*2</t>
  </si>
  <si>
    <t>КУАС 105*55*2</t>
  </si>
  <si>
    <t>КУАС 140*40*2</t>
  </si>
  <si>
    <t>КУАС 140*65*2</t>
  </si>
  <si>
    <t>КУАС 170*90*2</t>
  </si>
  <si>
    <t>КУАС 210*100*2</t>
  </si>
  <si>
    <t>КУАС 250*65*2</t>
  </si>
  <si>
    <t>КУАС 105*55*2,5</t>
  </si>
  <si>
    <t>КУАС 140*65*2,5</t>
  </si>
  <si>
    <t>КУАС 170*90*2,5</t>
  </si>
  <si>
    <t>Крепежный уголок аcимметричный КУАС</t>
  </si>
  <si>
    <t>Крепежная пластина КП</t>
  </si>
  <si>
    <t>КП 100*35*2</t>
  </si>
  <si>
    <t>КП 140*55*2</t>
  </si>
  <si>
    <t>КП 180*40*2</t>
  </si>
  <si>
    <t>КП 180*65*2</t>
  </si>
  <si>
    <t>КП 210*90*2</t>
  </si>
  <si>
    <t>КП 260*100*2</t>
  </si>
  <si>
    <t>КП 300*65*2</t>
  </si>
  <si>
    <t>КУЗ 70*55*2</t>
  </si>
  <si>
    <t>КУЗ 90*40*2</t>
  </si>
  <si>
    <t>КУЗ 90*65*2</t>
  </si>
  <si>
    <t>КУЗ 105*90*2</t>
  </si>
  <si>
    <t>КУЗ 130*100*2</t>
  </si>
  <si>
    <t>КУЗ 150*65*2</t>
  </si>
  <si>
    <t>Крепежный уголок Z-образный КУЗ</t>
  </si>
  <si>
    <t>Крепежный уголок под 135 градусов КУС</t>
  </si>
  <si>
    <t>КУС 50*35*2</t>
  </si>
  <si>
    <t>КУС 70*55*2</t>
  </si>
  <si>
    <t>КУС 90*40*2</t>
  </si>
  <si>
    <t>КУС 90*65*2</t>
  </si>
  <si>
    <t>КУС 105*90*2</t>
  </si>
  <si>
    <t>КУС 130*100*2</t>
  </si>
  <si>
    <t>КУС 150*65*2</t>
  </si>
  <si>
    <t>УК 50*35*2</t>
  </si>
  <si>
    <t>УК 70*55*2</t>
  </si>
  <si>
    <t>УК 90*40*2</t>
  </si>
  <si>
    <t>УК 90*65*2</t>
  </si>
  <si>
    <t>УК 105*90*2</t>
  </si>
  <si>
    <t>УК 130*100*2</t>
  </si>
  <si>
    <t>УК 150*65*2</t>
  </si>
  <si>
    <t>УК 70*55*2,5</t>
  </si>
  <si>
    <t>УК 90*65*2,5</t>
  </si>
  <si>
    <t>УК 105*90*2,5</t>
  </si>
  <si>
    <t>Уголок крепежный УК</t>
  </si>
  <si>
    <t>УКУ 50*35*2</t>
  </si>
  <si>
    <t>УКУ 70*55*2</t>
  </si>
  <si>
    <t>УКУ 90*40*2</t>
  </si>
  <si>
    <t>УКУ 90*65*2</t>
  </si>
  <si>
    <t>УКУ 105*90*2</t>
  </si>
  <si>
    <t>УКУ 130*100*2</t>
  </si>
  <si>
    <t>УКУ 150*65*2</t>
  </si>
  <si>
    <t>УКУ 70*55*2,5</t>
  </si>
  <si>
    <t>УКУ 90*65*2,5</t>
  </si>
  <si>
    <t>УКУ 105*90*2,5</t>
  </si>
  <si>
    <t>Код</t>
  </si>
  <si>
    <t>Кол-во шт.</t>
  </si>
  <si>
    <t>МН-Р-1,5 Пр.</t>
  </si>
  <si>
    <t>МН-Р-1,5 Лв.</t>
  </si>
  <si>
    <t>МН-Р-1,2 Пр.</t>
  </si>
  <si>
    <t>МН-Р-1,2 Лв.</t>
  </si>
  <si>
    <t>Навес кухонный ТИП - Р</t>
  </si>
  <si>
    <t>Навес кухонный тип-Р, МН-Р-1,5 Пр.</t>
  </si>
  <si>
    <t>Навес кухонный тип-Р, МН-Р-1,5 Лв.</t>
  </si>
  <si>
    <t>Навес кухонный тип-Р, МН-Р-1,2 Пр.</t>
  </si>
  <si>
    <t>Навес кухонный тип-Р, МН-Р-1,2 Лв.</t>
  </si>
  <si>
    <t>Код товара</t>
  </si>
  <si>
    <t>КУЗ 70*55*2,5</t>
  </si>
  <si>
    <t>КУЗ 90*65*2,5</t>
  </si>
  <si>
    <t>КУЗ 105*90*2,5</t>
  </si>
  <si>
    <t>КП 140*55*2,5</t>
  </si>
  <si>
    <t>КП 180*65*2,5</t>
  </si>
  <si>
    <t>КП 210*90*2,5</t>
  </si>
  <si>
    <t>Крепежный уголок Z-образный КУЗ 70*2,5</t>
  </si>
  <si>
    <t>Крепежный уголок Z-образный КУЗ 90*65*2,5</t>
  </si>
  <si>
    <t>Крепежный уголок Z-образный КУЗ 105*2,5</t>
  </si>
  <si>
    <t>Крепежная пластина КП 210*90*2,5</t>
  </si>
  <si>
    <t>Крепежная пластина КП 140*55*2,5</t>
  </si>
  <si>
    <t>Крепежная пластина КП 180*65*2,5</t>
  </si>
  <si>
    <t>Крепежный уголок равносторонний КУР- 20х40х40</t>
  </si>
  <si>
    <t>Крепежный уголок равносторонний КУР- 40х40х40</t>
  </si>
  <si>
    <t>Крепежный уголок равносторонний КУР- 40х50х50</t>
  </si>
  <si>
    <t>Крепежный уголок равносторонний КУР- 40х60х60</t>
  </si>
  <si>
    <t>Крепежный уголок равносторонний КУР- 40х80х80</t>
  </si>
  <si>
    <t>Крепежный уголок равносторонний КУР- 40х100х100</t>
  </si>
  <si>
    <t>Крепежный уголок равносторонний КУР- 50х40х40</t>
  </si>
  <si>
    <t>Крепежный уголок равносторонний КУР- 50х50х50</t>
  </si>
  <si>
    <t>Крепежный уголок равносторонний КУР- 50х60х60</t>
  </si>
  <si>
    <t>Крепежный уголок равносторонний КУР- 50х80х80</t>
  </si>
  <si>
    <t>Крепежный уголок равносторонний КУР- 50х100х100</t>
  </si>
  <si>
    <t>Крепежный уголок равносторонний КУР- 60х40х40</t>
  </si>
  <si>
    <t>Крепежный уголок равносторонний КУР- 60х50х50</t>
  </si>
  <si>
    <t>Крепежный уголок равносторонний КУР- 60х60х60</t>
  </si>
  <si>
    <t>Крепежный уголок равносторонний КУР- 60х80х80</t>
  </si>
  <si>
    <t>Крепежный уголок равносторонний КУР- 60х100х100</t>
  </si>
  <si>
    <t>Крепежный уголок равносторонний КУР- 60х160х160</t>
  </si>
  <si>
    <t>Крепежный уголок равносторонний КУР- 80х40х40</t>
  </si>
  <si>
    <t>Крепежный уголок равносторонний КУР- 80х50х50</t>
  </si>
  <si>
    <t>Крепежный уголок равносторонний КУР- 80х60х60</t>
  </si>
  <si>
    <t>Крепежный уголок равносторонний КУР- 80х80х80</t>
  </si>
  <si>
    <t>Крепежный уголок равносторонний КУР- 80х100х100</t>
  </si>
  <si>
    <t>Крепежный уголок равносторонний КУР- 80х160х160</t>
  </si>
  <si>
    <t>Крепежный уголок равносторонний КУР- 100х40х40</t>
  </si>
  <si>
    <t>Крепежный уголок равносторонний КУР- 100х50х50</t>
  </si>
  <si>
    <t>Крепежный уголок равносторонний КУР- 100х60х60</t>
  </si>
  <si>
    <t>Крепежный уголок равносторонний КУР- 100х80х80</t>
  </si>
  <si>
    <t>Крепежный уголок равносторонний КУР- 100х100х100</t>
  </si>
  <si>
    <t>Крепежный уголок равносторонний КУР- 100х160х160</t>
  </si>
  <si>
    <t>Крепежный уголок равносторонний КУР- 120х40х40</t>
  </si>
  <si>
    <t>Крепежный уголок равносторонний КУР- 120х60х60</t>
  </si>
  <si>
    <t>Крепежный уголок равносторонний КУР- 120х80х80</t>
  </si>
  <si>
    <t>Крепежный уголок равносторонний КУР- 120х100х100</t>
  </si>
  <si>
    <t>Крепежный уголок равносторонний КУР- 120х140х140</t>
  </si>
  <si>
    <t>Крепежный уголок равносторонний КУР- 120х160х160</t>
  </si>
  <si>
    <t>Крепежный уголок равносторонний КУР- 120х200х200</t>
  </si>
  <si>
    <t>Крепежный уголок равносторонний КУР- 140х40х40</t>
  </si>
  <si>
    <t>Крепежный уголок равносторонний КУР- 140х60х60</t>
  </si>
  <si>
    <t>Крепежный уголок равносторонний КУР- 140х80х80</t>
  </si>
  <si>
    <t>Крепежный уголок равносторонний КУР- 140х100х100</t>
  </si>
  <si>
    <t>Крепежный уголок равносторонний КУР- 140х140х140</t>
  </si>
  <si>
    <t>Крепежный уголок равносторонний КУР- 140х160х160</t>
  </si>
  <si>
    <t>Крепежный уголок равносторонний КУР- 140х200х200</t>
  </si>
  <si>
    <t>Крепежный уголок равносторонний КУР- 160х40х40</t>
  </si>
  <si>
    <t>Крепежный уголок равносторонний КУР- 160х60х60</t>
  </si>
  <si>
    <t>Крепежный уголок равносторонний КУР- 160х80х80</t>
  </si>
  <si>
    <t>Крепежный уголок равносторонний КУР- 160х100х100</t>
  </si>
  <si>
    <t>Крепежный уголок равносторонний КУР- 160х140х140</t>
  </si>
  <si>
    <t>Крепежный уголок равносторонний КУР- 160х160х160</t>
  </si>
  <si>
    <t>Крепежный уголок равносторонний КУР- 160х200х200</t>
  </si>
  <si>
    <t>Крепежный уголок равносторонний КУР- 180х40х40</t>
  </si>
  <si>
    <t>Крепежный уголок равносторонний КУР- 180х60х60</t>
  </si>
  <si>
    <t>Крепежный уголок равносторонний КУР- 180х80х80</t>
  </si>
  <si>
    <t>Крепежный уголок равносторонний КУР- 180х100х100</t>
  </si>
  <si>
    <t>Крепежный уголок равносторонний КУР- 180х140х140</t>
  </si>
  <si>
    <t>Крепежный уголок равносторонний КУР- 180х160х160</t>
  </si>
  <si>
    <t>Крепежный уголок равносторонний КУР- 180х200х200</t>
  </si>
  <si>
    <t>Крепежный уголок равносторонний КУР- 200х40х40</t>
  </si>
  <si>
    <t>Крепежный уголок равносторонний КУР- 200х60х60</t>
  </si>
  <si>
    <t>Крепежный уголок равносторонний КУР- 200х80х80</t>
  </si>
  <si>
    <t>Крепежный уголок равносторонний КУР- 200х100х100</t>
  </si>
  <si>
    <t>Крепежный уголок равносторонний КУР- 200х140х140</t>
  </si>
  <si>
    <t>Крепежный уголок равносторонний КУР- 200х160х160</t>
  </si>
  <si>
    <t>Крепежный уголок равносторонний КУР- 200х200х200</t>
  </si>
  <si>
    <t>Крепежный уголок равносторонний КУР- 240х40х40</t>
  </si>
  <si>
    <t>Опора балки наружная ОБН</t>
  </si>
  <si>
    <t>Опора балки ОБ</t>
  </si>
  <si>
    <t>ОБЛ- 135</t>
  </si>
  <si>
    <t>ОБП- 135</t>
  </si>
  <si>
    <t>Опора балки левая ОБЛ- 135</t>
  </si>
  <si>
    <t>Опора балки правая ОБП- 135</t>
  </si>
  <si>
    <t>Опора балки наружная ОБН- 50*135</t>
  </si>
  <si>
    <t>Опора балки наружная ОБН- 100*135</t>
  </si>
  <si>
    <t>СКИДКА</t>
  </si>
  <si>
    <t>ОБН- 51*135*76</t>
  </si>
  <si>
    <t>ОБН- 100*135*76</t>
  </si>
  <si>
    <r>
      <t>КУМ-2Г-</t>
    </r>
    <r>
      <rPr>
        <b/>
        <sz val="11"/>
        <color theme="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scheme val="minor"/>
      </rPr>
      <t>*25*25*2,0</t>
    </r>
  </si>
  <si>
    <r>
      <t>КУМ-2Г-</t>
    </r>
    <r>
      <rPr>
        <b/>
        <sz val="11"/>
        <color theme="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scheme val="minor"/>
      </rPr>
      <t>*25*25*1,5</t>
    </r>
  </si>
  <si>
    <r>
      <t>КУМ-2Г-</t>
    </r>
    <r>
      <rPr>
        <b/>
        <sz val="11"/>
        <color theme="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scheme val="minor"/>
      </rPr>
      <t>*25*25*1,2</t>
    </r>
  </si>
  <si>
    <r>
      <t xml:space="preserve">КУМ-3 </t>
    </r>
    <r>
      <rPr>
        <b/>
        <sz val="11"/>
        <color theme="1"/>
        <rFont val="Calibri"/>
        <family val="2"/>
        <charset val="204"/>
        <scheme val="minor"/>
      </rPr>
      <t>40</t>
    </r>
    <r>
      <rPr>
        <sz val="11"/>
        <color theme="1"/>
        <rFont val="Calibri"/>
        <family val="2"/>
        <scheme val="minor"/>
      </rPr>
      <t>*40*40*2,0</t>
    </r>
  </si>
  <si>
    <r>
      <t xml:space="preserve">КУМ-3 </t>
    </r>
    <r>
      <rPr>
        <b/>
        <sz val="11"/>
        <color theme="1"/>
        <rFont val="Calibri"/>
        <family val="2"/>
        <charset val="204"/>
        <scheme val="minor"/>
      </rPr>
      <t>40</t>
    </r>
    <r>
      <rPr>
        <sz val="11"/>
        <color theme="1"/>
        <rFont val="Calibri"/>
        <family val="2"/>
        <scheme val="minor"/>
      </rPr>
      <t>*40*40*1,5</t>
    </r>
  </si>
  <si>
    <r>
      <t xml:space="preserve">КУМ-3 </t>
    </r>
    <r>
      <rPr>
        <b/>
        <sz val="11"/>
        <color theme="1"/>
        <rFont val="Calibri"/>
        <family val="2"/>
        <charset val="204"/>
        <scheme val="minor"/>
      </rPr>
      <t>40</t>
    </r>
    <r>
      <rPr>
        <sz val="11"/>
        <color theme="1"/>
        <rFont val="Calibri"/>
        <family val="2"/>
        <scheme val="minor"/>
      </rPr>
      <t>*40*40*1,2</t>
    </r>
  </si>
  <si>
    <r>
      <t xml:space="preserve">КУМ-3 </t>
    </r>
    <r>
      <rPr>
        <b/>
        <sz val="11"/>
        <color theme="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scheme val="minor"/>
      </rPr>
      <t>*40*40*2,0</t>
    </r>
  </si>
  <si>
    <r>
      <t xml:space="preserve">КУМ-3 </t>
    </r>
    <r>
      <rPr>
        <b/>
        <sz val="11"/>
        <color theme="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scheme val="minor"/>
      </rPr>
      <t>*40*40*1,5</t>
    </r>
  </si>
  <si>
    <r>
      <t xml:space="preserve">КУМ-3 </t>
    </r>
    <r>
      <rPr>
        <b/>
        <sz val="11"/>
        <color theme="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scheme val="minor"/>
      </rPr>
      <t>*40*40*1,2</t>
    </r>
  </si>
  <si>
    <r>
      <t xml:space="preserve">КУМ-2Д </t>
    </r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scheme val="minor"/>
      </rPr>
      <t>*25*25*2,0</t>
    </r>
  </si>
  <si>
    <r>
      <t xml:space="preserve">КУМ-2Д </t>
    </r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scheme val="minor"/>
      </rPr>
      <t>*25*25*1,5</t>
    </r>
  </si>
  <si>
    <r>
      <t xml:space="preserve">КУМ-2Д </t>
    </r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scheme val="minor"/>
      </rPr>
      <t>*25*25*1,2</t>
    </r>
  </si>
  <si>
    <r>
      <t xml:space="preserve">КУМ-2Д </t>
    </r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scheme val="minor"/>
      </rPr>
      <t>*30*30*2,0</t>
    </r>
  </si>
  <si>
    <r>
      <t xml:space="preserve">КУМ-2Д </t>
    </r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scheme val="minor"/>
      </rPr>
      <t>*30*30*1,5</t>
    </r>
  </si>
  <si>
    <t>КУС 70*55*2,5</t>
  </si>
  <si>
    <t>КУС 90*65*2,5</t>
  </si>
  <si>
    <t>КУС 105*90*2,5</t>
  </si>
  <si>
    <t>КУС 50*35*2,5</t>
  </si>
  <si>
    <t>Крепежный уголок под 135 градусов КУС 70*55*2,5</t>
  </si>
  <si>
    <t>Крепежный уголок под 135 градусов КУС 90*65*2,5</t>
  </si>
  <si>
    <t>Цена б/НДС</t>
  </si>
  <si>
    <t>Упак. штук</t>
  </si>
  <si>
    <t>Масса шт/Кг</t>
  </si>
  <si>
    <t>Цена без НДС</t>
  </si>
  <si>
    <t>б/НДС</t>
  </si>
  <si>
    <t>Скидка 8%</t>
  </si>
  <si>
    <t>Скидка 16%</t>
  </si>
  <si>
    <t>Скидка 4%</t>
  </si>
  <si>
    <t>От 600 руб.  с НДС</t>
  </si>
  <si>
    <t>От 1200 руб.  с НДС</t>
  </si>
  <si>
    <t>От 2400 руб. с НДС</t>
  </si>
  <si>
    <t>Цены указаны на</t>
  </si>
  <si>
    <t>в белорусских рублях без учёта НДС</t>
  </si>
  <si>
    <t>Строительный рынок "ТД Ждановичи" павильон 200</t>
  </si>
  <si>
    <t>Индивидуальный предприниматель​ 
Крестьянкина Екатерина Олеговна
УНН № 192934569, г.Минск, ул. Кольцова, дом 18, корп. 1, кв. 9
тел.​ +375-33-3600202, e-mail:​ mail@gardi.by​ 
Банк: р/сч. BY62MTBK30130001000000046239 в ЗАО "МТБанк"
ЦБУ "Милавица", г. Минск, ул.Богдановича 124, БИК банка/SWIFT: MTBKBY22</t>
  </si>
  <si>
    <t>Индивидуальный предприниматель 
Крестьянкина Екатерина Олеговна
УНН № 192934569, г.Минск, ул. Кольцова, дом 18, корп. 1, кв. 9
тел.​ +375-33-3600202, e-mail:​ mail@gardi.by​ 
Банк: р/сч. BY62MTBK30130001000000046239 в ЗАО "МТБанк"
ЦБУ "Милавица", г. Минск, ул.Богдановича 124, БИК банка/SWIFT: MTBKBY22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</si>
</sst>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0.000"/>
    <numFmt numFmtId="165" formatCode="#,##0.00&quot;р.&quot;"/>
    <numFmt numFmtId="166" formatCode="0.0"/>
    <numFmt numFmtId="167" formatCode="#,##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name val="Arial Cyr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00B0F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9" fontId="23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0" fontId="1" fillId="0" borderId="2" xfId="0" applyFont="1" applyBorder="1" applyAlignment="1">
      <alignment horizontal="center" vertical="center"/>
    </xf>
    <xf numFmtId="165" fontId="10" fillId="0" borderId="0" xfId="2" applyNumberFormat="1" applyFont="1" applyBorder="1" applyAlignment="1">
      <alignment horizontal="center"/>
    </xf>
    <xf numFmtId="1" fontId="10" fillId="0" borderId="0" xfId="2" applyNumberFormat="1" applyFont="1" applyBorder="1" applyAlignment="1">
      <alignment horizontal="center"/>
    </xf>
    <xf numFmtId="0" fontId="10" fillId="0" borderId="0" xfId="2" applyFont="1" applyFill="1" applyBorder="1" applyAlignment="1">
      <alignment horizontal="center" vertical="center" wrapText="1"/>
    </xf>
    <xf numFmtId="2" fontId="10" fillId="0" borderId="0" xfId="2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41" fontId="10" fillId="0" borderId="0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 applyBorder="1" applyAlignment="1">
      <alignment horizontal="center" wrapText="1"/>
    </xf>
    <xf numFmtId="165" fontId="10" fillId="0" borderId="0" xfId="2" applyNumberFormat="1" applyFont="1" applyFill="1" applyBorder="1" applyAlignment="1">
      <alignment horizontal="center"/>
    </xf>
    <xf numFmtId="1" fontId="10" fillId="0" borderId="0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wrapText="1"/>
    </xf>
    <xf numFmtId="0" fontId="11" fillId="0" borderId="2" xfId="2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1" fillId="0" borderId="2" xfId="2" applyFont="1" applyBorder="1" applyAlignment="1"/>
    <xf numFmtId="0" fontId="13" fillId="0" borderId="2" xfId="2" applyFont="1" applyBorder="1" applyAlignment="1">
      <alignment horizontal="center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0" fontId="0" fillId="0" borderId="7" xfId="0" applyBorder="1"/>
    <xf numFmtId="0" fontId="11" fillId="0" borderId="2" xfId="0" applyFont="1" applyBorder="1" applyAlignment="1">
      <alignment horizontal="left"/>
    </xf>
    <xf numFmtId="0" fontId="17" fillId="0" borderId="2" xfId="0" applyFont="1" applyFill="1" applyBorder="1"/>
    <xf numFmtId="0" fontId="0" fillId="3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2" borderId="14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1" fontId="15" fillId="2" borderId="1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5" fillId="2" borderId="16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3" fontId="0" fillId="3" borderId="2" xfId="0" applyNumberFormat="1" applyFont="1" applyFill="1" applyBorder="1" applyAlignment="1" applyProtection="1">
      <alignment horizontal="right" vertical="top"/>
      <protection hidden="1"/>
    </xf>
    <xf numFmtId="0" fontId="11" fillId="0" borderId="2" xfId="2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center"/>
    </xf>
    <xf numFmtId="1" fontId="10" fillId="0" borderId="0" xfId="2" applyNumberFormat="1" applyFont="1" applyFill="1" applyBorder="1" applyAlignment="1">
      <alignment horizontal="center" vertical="center" wrapText="1"/>
    </xf>
    <xf numFmtId="2" fontId="10" fillId="0" borderId="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top" wrapText="1"/>
    </xf>
    <xf numFmtId="0" fontId="15" fillId="5" borderId="17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0" fillId="6" borderId="2" xfId="0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0" fillId="6" borderId="2" xfId="0" applyFill="1" applyBorder="1"/>
    <xf numFmtId="0" fontId="1" fillId="6" borderId="2" xfId="0" applyFont="1" applyFill="1" applyBorder="1" applyAlignment="1">
      <alignment horizontal="center" vertical="center"/>
    </xf>
    <xf numFmtId="164" fontId="1" fillId="6" borderId="2" xfId="0" applyNumberFormat="1" applyFont="1" applyFill="1" applyBorder="1"/>
    <xf numFmtId="0" fontId="0" fillId="6" borderId="4" xfId="0" applyFill="1" applyBorder="1"/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/>
    <xf numFmtId="164" fontId="1" fillId="6" borderId="4" xfId="0" applyNumberFormat="1" applyFont="1" applyFill="1" applyBorder="1"/>
    <xf numFmtId="0" fontId="0" fillId="6" borderId="6" xfId="0" applyFill="1" applyBorder="1"/>
    <xf numFmtId="0" fontId="1" fillId="6" borderId="5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164" fontId="1" fillId="6" borderId="2" xfId="0" applyNumberFormat="1" applyFont="1" applyFill="1" applyBorder="1" applyAlignment="1">
      <alignment horizontal="center" vertical="center"/>
    </xf>
    <xf numFmtId="0" fontId="1" fillId="6" borderId="5" xfId="0" applyFont="1" applyFill="1" applyBorder="1"/>
    <xf numFmtId="0" fontId="0" fillId="0" borderId="2" xfId="0" applyFont="1" applyBorder="1"/>
    <xf numFmtId="166" fontId="0" fillId="0" borderId="2" xfId="0" applyNumberFormat="1" applyBorder="1"/>
    <xf numFmtId="166" fontId="0" fillId="0" borderId="2" xfId="0" applyNumberFormat="1" applyFill="1" applyBorder="1"/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7" fontId="0" fillId="0" borderId="0" xfId="0" applyNumberFormat="1"/>
    <xf numFmtId="167" fontId="3" fillId="8" borderId="2" xfId="0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 wrapText="1"/>
    </xf>
    <xf numFmtId="4" fontId="3" fillId="8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Protection="1">
      <protection hidden="1"/>
    </xf>
    <xf numFmtId="0" fontId="0" fillId="0" borderId="2" xfId="0" applyBorder="1" applyProtection="1">
      <protection hidden="1"/>
    </xf>
    <xf numFmtId="3" fontId="0" fillId="0" borderId="2" xfId="0" applyNumberFormat="1" applyBorder="1" applyProtection="1">
      <protection hidden="1"/>
    </xf>
    <xf numFmtId="167" fontId="0" fillId="0" borderId="2" xfId="0" applyNumberFormat="1" applyBorder="1" applyProtection="1">
      <protection hidden="1"/>
    </xf>
    <xf numFmtId="1" fontId="0" fillId="0" borderId="0" xfId="0" applyNumberFormat="1" applyFill="1" applyBorder="1"/>
    <xf numFmtId="0" fontId="20" fillId="5" borderId="17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9" xfId="0" applyFill="1" applyBorder="1"/>
    <xf numFmtId="0" fontId="0" fillId="0" borderId="9" xfId="0" applyBorder="1"/>
    <xf numFmtId="0" fontId="1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19" xfId="0" applyNumberFormat="1" applyBorder="1"/>
    <xf numFmtId="164" fontId="0" fillId="0" borderId="21" xfId="0" applyNumberFormat="1" applyBorder="1"/>
    <xf numFmtId="0" fontId="0" fillId="0" borderId="4" xfId="0" applyBorder="1" applyAlignment="1"/>
    <xf numFmtId="0" fontId="0" fillId="0" borderId="10" xfId="0" applyBorder="1"/>
    <xf numFmtId="0" fontId="0" fillId="0" borderId="11" xfId="0" applyBorder="1"/>
    <xf numFmtId="0" fontId="0" fillId="0" borderId="5" xfId="0" applyBorder="1" applyAlignment="1"/>
    <xf numFmtId="0" fontId="0" fillId="0" borderId="7" xfId="0" applyBorder="1" applyAlignment="1"/>
    <xf numFmtId="0" fontId="21" fillId="0" borderId="0" xfId="0" applyFont="1"/>
    <xf numFmtId="0" fontId="11" fillId="0" borderId="6" xfId="2" applyFont="1" applyFill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0" xfId="3" applyFont="1"/>
    <xf numFmtId="10" fontId="0" fillId="0" borderId="0" xfId="3" applyNumberFormat="1" applyFont="1"/>
    <xf numFmtId="0" fontId="0" fillId="0" borderId="0" xfId="0" applyNumberFormat="1"/>
    <xf numFmtId="3" fontId="3" fillId="8" borderId="20" xfId="0" applyNumberFormat="1" applyFont="1" applyFill="1" applyBorder="1" applyAlignment="1">
      <alignment horizontal="center" vertical="center"/>
    </xf>
    <xf numFmtId="0" fontId="15" fillId="5" borderId="15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10" fontId="24" fillId="0" borderId="0" xfId="3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/>
    <xf numFmtId="3" fontId="0" fillId="0" borderId="0" xfId="0" applyNumberFormat="1" applyFill="1" applyBorder="1"/>
    <xf numFmtId="0" fontId="1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5" fillId="2" borderId="20" xfId="0" applyNumberFormat="1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164" fontId="0" fillId="0" borderId="4" xfId="0" applyNumberFormat="1" applyBorder="1" applyProtection="1">
      <protection hidden="1"/>
    </xf>
    <xf numFmtId="0" fontId="0" fillId="0" borderId="0" xfId="0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NumberFormat="1" applyBorder="1"/>
    <xf numFmtId="1" fontId="1" fillId="8" borderId="20" xfId="0" applyNumberFormat="1" applyFont="1" applyFill="1" applyBorder="1" applyAlignment="1">
      <alignment horizontal="center" vertical="center"/>
    </xf>
    <xf numFmtId="10" fontId="3" fillId="8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/>
    <xf numFmtId="2" fontId="0" fillId="0" borderId="3" xfId="0" applyNumberFormat="1" applyFill="1" applyBorder="1"/>
    <xf numFmtId="2" fontId="0" fillId="0" borderId="4" xfId="0" applyNumberFormat="1" applyFill="1" applyBorder="1"/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4" fontId="0" fillId="3" borderId="2" xfId="0" applyNumberFormat="1" applyFont="1" applyFill="1" applyBorder="1" applyAlignment="1" applyProtection="1">
      <alignment horizontal="right" vertical="top"/>
      <protection hidden="1"/>
    </xf>
    <xf numFmtId="4" fontId="0" fillId="0" borderId="2" xfId="0" applyNumberFormat="1" applyBorder="1" applyProtection="1">
      <protection hidden="1"/>
    </xf>
    <xf numFmtId="0" fontId="26" fillId="0" borderId="0" xfId="0" applyFont="1" applyAlignment="1">
      <alignment horizontal="right" vertical="center"/>
    </xf>
    <xf numFmtId="14" fontId="21" fillId="0" borderId="0" xfId="0" applyNumberFormat="1" applyFont="1" applyAlignment="1">
      <alignment horizontal="center" vertical="center"/>
    </xf>
    <xf numFmtId="2" fontId="3" fillId="7" borderId="2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25" fillId="0" borderId="0" xfId="0" applyNumberFormat="1" applyFont="1" applyAlignment="1">
      <alignment horizontal="left" vertical="center"/>
    </xf>
    <xf numFmtId="0" fontId="11" fillId="0" borderId="2" xfId="0" applyFont="1" applyBorder="1" applyAlignment="1" applyProtection="1">
      <alignment horizontal="center" vertical="center"/>
      <protection hidden="1"/>
    </xf>
    <xf numFmtId="0" fontId="17" fillId="0" borderId="2" xfId="0" applyFont="1" applyFill="1" applyBorder="1" applyProtection="1">
      <protection hidden="1"/>
    </xf>
    <xf numFmtId="14" fontId="15" fillId="0" borderId="0" xfId="0" applyNumberFormat="1" applyFont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8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left" vertical="center" wrapText="1"/>
    </xf>
    <xf numFmtId="4" fontId="16" fillId="0" borderId="8" xfId="0" applyNumberFormat="1" applyFont="1" applyBorder="1" applyAlignment="1">
      <alignment horizontal="left" vertical="center" wrapText="1"/>
    </xf>
    <xf numFmtId="4" fontId="16" fillId="0" borderId="13" xfId="0" applyNumberFormat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</cellXfs>
  <cellStyles count="4">
    <cellStyle name="0,0_x000d__x000a_NA_x000d__x000a_ 2" xfId="2"/>
    <cellStyle name="Обычный" xfId="0" builtinId="0"/>
    <cellStyle name="Обычный_Лист1" xfId="1"/>
    <cellStyle name="Процентный" xfId="3" builtinId="5"/>
  </cellStyles>
  <dxfs count="0"/>
  <tableStyles count="0" defaultTableStyle="TableStyleMedium2" defaultPivotStyle="PivotStyleMedium9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68581</xdr:colOff>
      <xdr:row>64</xdr:row>
      <xdr:rowOff>106680</xdr:rowOff>
    </xdr:from>
    <xdr:to>
      <xdr:col>0</xdr:col>
      <xdr:colOff>1630578</xdr:colOff>
      <xdr:row>70</xdr:row>
      <xdr:rowOff>22860</xdr:rowOff>
    </xdr:to>
    <xdr:pic>
      <xdr:nvPicPr>
        <xdr:cNvPr id="6" name="Изображения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1" y="10401300"/>
          <a:ext cx="1561997" cy="1013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304800</xdr:colOff>
      <xdr:row>53</xdr:row>
      <xdr:rowOff>91439</xdr:rowOff>
    </xdr:from>
    <xdr:to>
      <xdr:col>0</xdr:col>
      <xdr:colOff>1219200</xdr:colOff>
      <xdr:row>62</xdr:row>
      <xdr:rowOff>102484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288779"/>
          <a:ext cx="914400" cy="158838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75</xdr:row>
      <xdr:rowOff>137160</xdr:rowOff>
    </xdr:from>
    <xdr:to>
      <xdr:col>0</xdr:col>
      <xdr:colOff>1626593</xdr:colOff>
      <xdr:row>84</xdr:row>
      <xdr:rowOff>152400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466320"/>
          <a:ext cx="1550393" cy="1592580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110</xdr:row>
      <xdr:rowOff>7620</xdr:rowOff>
    </xdr:from>
    <xdr:to>
      <xdr:col>0</xdr:col>
      <xdr:colOff>1663885</xdr:colOff>
      <xdr:row>119</xdr:row>
      <xdr:rowOff>53340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8737580"/>
          <a:ext cx="1580065" cy="1623060"/>
        </a:xfrm>
        <a:prstGeom prst="rect">
          <a:avLst/>
        </a:prstGeom>
      </xdr:spPr>
    </xdr:pic>
    <xdr:clientData/>
  </xdr:twoCellAnchor>
  <xdr:twoCellAnchor editAs="oneCell">
    <xdr:from>
      <xdr:col>0</xdr:col>
      <xdr:colOff>259080</xdr:colOff>
      <xdr:row>155</xdr:row>
      <xdr:rowOff>83820</xdr:rowOff>
    </xdr:from>
    <xdr:to>
      <xdr:col>0</xdr:col>
      <xdr:colOff>1428448</xdr:colOff>
      <xdr:row>170</xdr:row>
      <xdr:rowOff>38100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27157680"/>
          <a:ext cx="1169368" cy="2583180"/>
        </a:xfrm>
        <a:prstGeom prst="rect">
          <a:avLst/>
        </a:prstGeom>
      </xdr:spPr>
    </xdr:pic>
    <xdr:clientData/>
  </xdr:twoCellAnchor>
  <xdr:twoCellAnchor editAs="oneCell">
    <xdr:from>
      <xdr:col>0</xdr:col>
      <xdr:colOff>205740</xdr:colOff>
      <xdr:row>203</xdr:row>
      <xdr:rowOff>0</xdr:rowOff>
    </xdr:from>
    <xdr:to>
      <xdr:col>0</xdr:col>
      <xdr:colOff>1539240</xdr:colOff>
      <xdr:row>219</xdr:row>
      <xdr:rowOff>141594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35486340"/>
          <a:ext cx="1333500" cy="2945754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106681</xdr:colOff>
      <xdr:row>31</xdr:row>
      <xdr:rowOff>45720</xdr:rowOff>
    </xdr:from>
    <xdr:to>
      <xdr:col>0</xdr:col>
      <xdr:colOff>1412296</xdr:colOff>
      <xdr:row>37</xdr:row>
      <xdr:rowOff>121920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5882640"/>
          <a:ext cx="1305615" cy="1127760"/>
        </a:xfrm>
        <a:prstGeom prst="rect">
          <a:avLst/>
        </a:prstGeom>
      </xdr:spPr>
    </xdr:pic>
    <xdr:clientData/>
  </xdr:twoCellAnchor>
  <xdr:twoCellAnchor editAs="oneCell">
    <xdr:from>
      <xdr:col>0</xdr:col>
      <xdr:colOff>121919</xdr:colOff>
      <xdr:row>20</xdr:row>
      <xdr:rowOff>91440</xdr:rowOff>
    </xdr:from>
    <xdr:to>
      <xdr:col>0</xdr:col>
      <xdr:colOff>1432560</xdr:colOff>
      <xdr:row>29</xdr:row>
      <xdr:rowOff>130558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" y="4000500"/>
          <a:ext cx="1310641" cy="1616458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175261</xdr:colOff>
      <xdr:row>9</xdr:row>
      <xdr:rowOff>45720</xdr:rowOff>
    </xdr:from>
    <xdr:to>
      <xdr:col>0</xdr:col>
      <xdr:colOff>1531620</xdr:colOff>
      <xdr:row>18</xdr:row>
      <xdr:rowOff>139608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1" y="2026920"/>
          <a:ext cx="1356359" cy="1671228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253</xdr:row>
      <xdr:rowOff>83821</xdr:rowOff>
    </xdr:from>
    <xdr:to>
      <xdr:col>0</xdr:col>
      <xdr:colOff>1563951</xdr:colOff>
      <xdr:row>271</xdr:row>
      <xdr:rowOff>30480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44333161"/>
          <a:ext cx="1403931" cy="3101339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121921</xdr:colOff>
      <xdr:row>141</xdr:row>
      <xdr:rowOff>114300</xdr:rowOff>
    </xdr:from>
    <xdr:to>
      <xdr:col>0</xdr:col>
      <xdr:colOff>1280161</xdr:colOff>
      <xdr:row>152</xdr:row>
      <xdr:rowOff>94778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23477220"/>
          <a:ext cx="1158240" cy="1908338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129541</xdr:colOff>
      <xdr:row>43</xdr:row>
      <xdr:rowOff>129540</xdr:rowOff>
    </xdr:from>
    <xdr:to>
      <xdr:col>0</xdr:col>
      <xdr:colOff>1620484</xdr:colOff>
      <xdr:row>50</xdr:row>
      <xdr:rowOff>38100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1" y="7574280"/>
          <a:ext cx="1490943" cy="1135380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282</xdr:row>
      <xdr:rowOff>30480</xdr:rowOff>
    </xdr:from>
    <xdr:to>
      <xdr:col>0</xdr:col>
      <xdr:colOff>1661160</xdr:colOff>
      <xdr:row>285</xdr:row>
      <xdr:rowOff>186151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52151280"/>
          <a:ext cx="1554480" cy="88719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296</xdr:row>
      <xdr:rowOff>7621</xdr:rowOff>
    </xdr:from>
    <xdr:to>
      <xdr:col>0</xdr:col>
      <xdr:colOff>1615440</xdr:colOff>
      <xdr:row>296</xdr:row>
      <xdr:rowOff>886567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53256181"/>
          <a:ext cx="1455420" cy="878946"/>
        </a:xfrm>
        <a:prstGeom prst="rect">
          <a:avLst/>
        </a:prstGeom>
      </xdr:spPr>
    </xdr:pic>
    <xdr:clientData/>
  </xdr:twoCellAnchor>
  <xdr:twoCellAnchor editAs="oneCell">
    <xdr:from>
      <xdr:col>0</xdr:col>
      <xdr:colOff>144780</xdr:colOff>
      <xdr:row>298</xdr:row>
      <xdr:rowOff>22860</xdr:rowOff>
    </xdr:from>
    <xdr:to>
      <xdr:col>0</xdr:col>
      <xdr:colOff>1409700</xdr:colOff>
      <xdr:row>298</xdr:row>
      <xdr:rowOff>878734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54391560"/>
          <a:ext cx="1264920" cy="855874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300</xdr:row>
      <xdr:rowOff>38100</xdr:rowOff>
    </xdr:from>
    <xdr:to>
      <xdr:col>0</xdr:col>
      <xdr:colOff>1325880</xdr:colOff>
      <xdr:row>305</xdr:row>
      <xdr:rowOff>179333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55504080"/>
          <a:ext cx="1242060" cy="1169933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307</xdr:row>
      <xdr:rowOff>22860</xdr:rowOff>
    </xdr:from>
    <xdr:to>
      <xdr:col>0</xdr:col>
      <xdr:colOff>1203960</xdr:colOff>
      <xdr:row>312</xdr:row>
      <xdr:rowOff>106496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6906160"/>
          <a:ext cx="1082040" cy="998036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</xdr:colOff>
      <xdr:row>314</xdr:row>
      <xdr:rowOff>38100</xdr:rowOff>
    </xdr:from>
    <xdr:to>
      <xdr:col>0</xdr:col>
      <xdr:colOff>1196340</xdr:colOff>
      <xdr:row>316</xdr:row>
      <xdr:rowOff>327660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58178700"/>
          <a:ext cx="1066800" cy="975360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</xdr:colOff>
      <xdr:row>287</xdr:row>
      <xdr:rowOff>15240</xdr:rowOff>
    </xdr:from>
    <xdr:to>
      <xdr:col>0</xdr:col>
      <xdr:colOff>1607015</xdr:colOff>
      <xdr:row>288</xdr:row>
      <xdr:rowOff>152400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53279040"/>
          <a:ext cx="1507955" cy="32004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290</xdr:row>
      <xdr:rowOff>15240</xdr:rowOff>
    </xdr:from>
    <xdr:to>
      <xdr:col>0</xdr:col>
      <xdr:colOff>1604863</xdr:colOff>
      <xdr:row>291</xdr:row>
      <xdr:rowOff>144779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53804820"/>
          <a:ext cx="1513423" cy="312419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293</xdr:row>
      <xdr:rowOff>22860</xdr:rowOff>
    </xdr:from>
    <xdr:to>
      <xdr:col>0</xdr:col>
      <xdr:colOff>1478280</xdr:colOff>
      <xdr:row>294</xdr:row>
      <xdr:rowOff>151077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54338220"/>
          <a:ext cx="1424940" cy="311097"/>
        </a:xfrm>
        <a:prstGeom prst="rect">
          <a:avLst/>
        </a:prstGeom>
      </xdr:spPr>
    </xdr:pic>
    <xdr:clientData/>
  </xdr:twoCellAnchor>
  <xdr:twoCellAnchor>
    <xdr:from>
      <xdr:col>0</xdr:col>
      <xdr:colOff>182880</xdr:colOff>
      <xdr:row>279</xdr:row>
      <xdr:rowOff>45720</xdr:rowOff>
    </xdr:from>
    <xdr:to>
      <xdr:col>0</xdr:col>
      <xdr:colOff>1016385</xdr:colOff>
      <xdr:row>280</xdr:row>
      <xdr:rowOff>350520</xdr:rowOff>
    </xdr:to>
    <xdr:pic>
      <xdr:nvPicPr>
        <xdr:cNvPr id="36" name="Изображения 1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49126140"/>
          <a:ext cx="833505" cy="693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99060</xdr:colOff>
      <xdr:row>276</xdr:row>
      <xdr:rowOff>60960</xdr:rowOff>
    </xdr:from>
    <xdr:to>
      <xdr:col>0</xdr:col>
      <xdr:colOff>1508760</xdr:colOff>
      <xdr:row>277</xdr:row>
      <xdr:rowOff>289560</xdr:rowOff>
    </xdr:to>
    <xdr:pic>
      <xdr:nvPicPr>
        <xdr:cNvPr id="42" name="Изображения 16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8150780"/>
          <a:ext cx="1409700" cy="5638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17"/>
  <sheetViews>
    <sheetView zoomScaleNormal="100" workbookViewId="0">
      <pane ySplit="8" topLeftCell="A9" activePane="bottomLeft" state="frozen"/>
      <selection pane="bottomLeft" activeCell="B7" sqref="B7"/>
    </sheetView>
  </sheetViews>
  <sheetFormatPr defaultRowHeight="15" x14ac:dyDescent="0.25"/>
  <cols>
    <col min="1" max="1" width="25.28515625" customWidth="1"/>
    <col min="2" max="2" width="19.5703125" customWidth="1"/>
    <col min="3" max="3" width="6.7109375" style="2" customWidth="1"/>
    <col min="4" max="4" width="7.28515625" customWidth="1"/>
    <col min="5" max="5" width="6.85546875" customWidth="1"/>
    <col min="6" max="6" width="8.140625" customWidth="1"/>
    <col min="7" max="7" width="8.85546875" customWidth="1"/>
    <col min="8" max="8" width="6.7109375" customWidth="1"/>
    <col min="9" max="9" width="7.140625" style="4" customWidth="1"/>
    <col min="10" max="10" width="8.85546875" style="5" customWidth="1"/>
    <col min="11" max="11" width="10.28515625" customWidth="1"/>
    <col min="12" max="12" width="15.7109375" customWidth="1"/>
    <col min="13" max="13" width="51" customWidth="1"/>
    <col min="14" max="14" width="13.42578125" customWidth="1"/>
  </cols>
  <sheetData>
    <row r="1" spans="1:14" ht="18" customHeight="1" thickBot="1" x14ac:dyDescent="0.3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"/>
      <c r="L1" s="91" t="s">
        <v>27</v>
      </c>
      <c r="M1" s="86" t="s">
        <v>639</v>
      </c>
    </row>
    <row r="2" spans="1:14" ht="17.25" customHeight="1" x14ac:dyDescent="0.25">
      <c r="A2" s="174"/>
      <c r="B2" s="176" t="s">
        <v>641</v>
      </c>
      <c r="C2" s="176"/>
      <c r="D2" s="176"/>
      <c r="E2" s="176"/>
      <c r="F2" s="176"/>
      <c r="G2" s="176"/>
      <c r="H2" s="176"/>
      <c r="I2" s="176"/>
      <c r="J2" s="176"/>
      <c r="K2" s="1"/>
      <c r="L2" s="13" t="s">
        <v>633</v>
      </c>
      <c r="M2" s="6" t="s">
        <v>634</v>
      </c>
    </row>
    <row r="3" spans="1:14" ht="17.25" customHeight="1" x14ac:dyDescent="0.25">
      <c r="A3" s="175"/>
      <c r="B3" s="177"/>
      <c r="C3" s="177"/>
      <c r="D3" s="177"/>
      <c r="E3" s="177"/>
      <c r="F3" s="177"/>
      <c r="G3" s="177"/>
      <c r="H3" s="177"/>
      <c r="I3" s="177"/>
      <c r="J3" s="177"/>
      <c r="K3" s="1"/>
      <c r="L3" s="13" t="s">
        <v>631</v>
      </c>
      <c r="M3" s="6" t="s">
        <v>635</v>
      </c>
    </row>
    <row r="4" spans="1:14" ht="17.25" customHeight="1" x14ac:dyDescent="0.25">
      <c r="A4" s="175"/>
      <c r="B4" s="177"/>
      <c r="C4" s="177"/>
      <c r="D4" s="177"/>
      <c r="E4" s="177"/>
      <c r="F4" s="177"/>
      <c r="G4" s="177"/>
      <c r="H4" s="177"/>
      <c r="I4" s="177"/>
      <c r="J4" s="177"/>
      <c r="K4" s="1"/>
      <c r="L4" s="13" t="s">
        <v>632</v>
      </c>
      <c r="M4" s="6" t="s">
        <v>636</v>
      </c>
    </row>
    <row r="5" spans="1:14" ht="50.25" customHeight="1" x14ac:dyDescent="0.25">
      <c r="A5" s="175"/>
      <c r="B5" s="177"/>
      <c r="C5" s="177"/>
      <c r="D5" s="177"/>
      <c r="E5" s="177"/>
      <c r="F5" s="177"/>
      <c r="G5" s="177"/>
      <c r="H5" s="177"/>
      <c r="I5" s="177"/>
      <c r="J5" s="177"/>
      <c r="L5" s="152"/>
      <c r="M5" s="55"/>
      <c r="N5" s="55"/>
    </row>
    <row r="6" spans="1:14" ht="13.15" hidden="1" customHeight="1" x14ac:dyDescent="0.25">
      <c r="A6" s="67"/>
      <c r="B6" s="68"/>
      <c r="C6" s="114"/>
      <c r="D6" s="68"/>
      <c r="E6" s="68"/>
      <c r="F6" s="68"/>
      <c r="G6" s="68"/>
      <c r="H6" s="68"/>
      <c r="I6" s="68"/>
      <c r="J6" s="68"/>
    </row>
    <row r="7" spans="1:14" ht="18.75" x14ac:dyDescent="0.3">
      <c r="A7" s="165" t="s">
        <v>637</v>
      </c>
      <c r="B7" s="166">
        <v>43252</v>
      </c>
      <c r="C7" s="169" t="s">
        <v>638</v>
      </c>
      <c r="F7" s="130"/>
    </row>
    <row r="8" spans="1:14" ht="43.9" customHeight="1" x14ac:dyDescent="0.25">
      <c r="A8" s="71" t="s">
        <v>0</v>
      </c>
      <c r="B8" s="70" t="s">
        <v>1</v>
      </c>
      <c r="C8" s="70" t="s">
        <v>517</v>
      </c>
      <c r="D8" s="70" t="s">
        <v>18</v>
      </c>
      <c r="E8" s="70" t="s">
        <v>19</v>
      </c>
      <c r="F8" s="70" t="s">
        <v>2</v>
      </c>
      <c r="G8" s="70" t="s">
        <v>3</v>
      </c>
      <c r="H8" s="70" t="s">
        <v>627</v>
      </c>
      <c r="I8" s="72" t="s">
        <v>628</v>
      </c>
      <c r="J8" s="70" t="s">
        <v>629</v>
      </c>
    </row>
    <row r="9" spans="1:14" ht="13.9" customHeight="1" x14ac:dyDescent="0.25">
      <c r="A9" s="94" t="s">
        <v>4</v>
      </c>
      <c r="B9" s="74"/>
      <c r="C9" s="78" t="s">
        <v>506</v>
      </c>
      <c r="D9" s="78" t="s">
        <v>5</v>
      </c>
      <c r="E9" s="78" t="s">
        <v>6</v>
      </c>
      <c r="F9" s="78" t="s">
        <v>7</v>
      </c>
      <c r="G9" s="78" t="s">
        <v>8</v>
      </c>
      <c r="H9" s="74"/>
      <c r="I9" s="75"/>
      <c r="J9" s="76" t="s">
        <v>630</v>
      </c>
    </row>
    <row r="10" spans="1:14" ht="13.9" customHeight="1" x14ac:dyDescent="0.25">
      <c r="A10" s="128"/>
      <c r="B10" s="113" t="s">
        <v>496</v>
      </c>
      <c r="C10" s="115">
        <v>1101</v>
      </c>
      <c r="D10" s="6">
        <v>50</v>
      </c>
      <c r="E10" s="6">
        <v>50</v>
      </c>
      <c r="F10" s="6">
        <v>35</v>
      </c>
      <c r="G10" s="6">
        <v>2</v>
      </c>
      <c r="H10" s="6">
        <v>50</v>
      </c>
      <c r="I10" s="7">
        <v>5.2999999999999999E-2</v>
      </c>
      <c r="J10" s="156">
        <v>0.18240000000000001</v>
      </c>
    </row>
    <row r="11" spans="1:14" ht="13.9" customHeight="1" x14ac:dyDescent="0.25">
      <c r="A11" s="129"/>
      <c r="B11" s="113" t="s">
        <v>497</v>
      </c>
      <c r="C11" s="115">
        <v>1102</v>
      </c>
      <c r="D11" s="6">
        <v>70</v>
      </c>
      <c r="E11" s="6">
        <v>70</v>
      </c>
      <c r="F11" s="6">
        <v>55</v>
      </c>
      <c r="G11" s="6">
        <v>2</v>
      </c>
      <c r="H11" s="6">
        <v>50</v>
      </c>
      <c r="I11" s="7">
        <v>0.1125</v>
      </c>
      <c r="J11" s="156">
        <v>0.34949999999999998</v>
      </c>
    </row>
    <row r="12" spans="1:14" ht="13.9" customHeight="1" x14ac:dyDescent="0.25">
      <c r="A12" s="129"/>
      <c r="B12" s="113" t="s">
        <v>498</v>
      </c>
      <c r="C12" s="115">
        <v>1103</v>
      </c>
      <c r="D12" s="6">
        <v>90</v>
      </c>
      <c r="E12" s="6">
        <v>90</v>
      </c>
      <c r="F12" s="6">
        <v>40</v>
      </c>
      <c r="G12" s="6">
        <v>2</v>
      </c>
      <c r="H12" s="6">
        <v>50</v>
      </c>
      <c r="I12" s="7">
        <v>0.11</v>
      </c>
      <c r="J12" s="156">
        <v>0.35339999999999999</v>
      </c>
    </row>
    <row r="13" spans="1:14" ht="13.9" customHeight="1" x14ac:dyDescent="0.25">
      <c r="A13" s="129"/>
      <c r="B13" s="113" t="s">
        <v>499</v>
      </c>
      <c r="C13" s="115">
        <v>1104</v>
      </c>
      <c r="D13" s="6">
        <v>90</v>
      </c>
      <c r="E13" s="6">
        <v>90</v>
      </c>
      <c r="F13" s="6">
        <v>65</v>
      </c>
      <c r="G13" s="6">
        <v>2</v>
      </c>
      <c r="H13" s="6">
        <v>50</v>
      </c>
      <c r="I13" s="7">
        <v>0.17299999999999999</v>
      </c>
      <c r="J13" s="156">
        <v>0.52980000000000005</v>
      </c>
    </row>
    <row r="14" spans="1:14" ht="13.9" customHeight="1" x14ac:dyDescent="0.25">
      <c r="A14" s="129"/>
      <c r="B14" s="113" t="s">
        <v>500</v>
      </c>
      <c r="C14" s="115">
        <v>1105</v>
      </c>
      <c r="D14" s="6">
        <v>105</v>
      </c>
      <c r="E14" s="6">
        <v>105</v>
      </c>
      <c r="F14" s="6">
        <v>90</v>
      </c>
      <c r="G14" s="6">
        <v>2</v>
      </c>
      <c r="H14" s="6">
        <v>25</v>
      </c>
      <c r="I14" s="7">
        <v>0.28499999999999998</v>
      </c>
      <c r="J14" s="156">
        <v>0.83650000000000002</v>
      </c>
    </row>
    <row r="15" spans="1:14" ht="13.9" customHeight="1" x14ac:dyDescent="0.25">
      <c r="A15" s="129"/>
      <c r="B15" s="113" t="s">
        <v>501</v>
      </c>
      <c r="C15" s="115">
        <v>1106</v>
      </c>
      <c r="D15" s="6">
        <v>130</v>
      </c>
      <c r="E15" s="6">
        <v>130</v>
      </c>
      <c r="F15" s="6">
        <v>100</v>
      </c>
      <c r="G15" s="6">
        <v>2</v>
      </c>
      <c r="H15" s="6">
        <v>25</v>
      </c>
      <c r="I15" s="7">
        <v>0.39200000000000002</v>
      </c>
      <c r="J15" s="156">
        <v>1.337</v>
      </c>
    </row>
    <row r="16" spans="1:14" ht="13.9" customHeight="1" thickBot="1" x14ac:dyDescent="0.3">
      <c r="A16" s="129"/>
      <c r="B16" s="126" t="s">
        <v>502</v>
      </c>
      <c r="C16" s="116">
        <v>1107</v>
      </c>
      <c r="D16" s="8">
        <v>150</v>
      </c>
      <c r="E16" s="8">
        <v>150</v>
      </c>
      <c r="F16" s="8">
        <v>65</v>
      </c>
      <c r="G16" s="8">
        <v>2</v>
      </c>
      <c r="H16" s="8">
        <v>25</v>
      </c>
      <c r="I16" s="9">
        <v>0.32</v>
      </c>
      <c r="J16" s="157">
        <v>1.2413000000000001</v>
      </c>
    </row>
    <row r="17" spans="1:11" ht="13.9" customHeight="1" x14ac:dyDescent="0.25">
      <c r="A17" s="129"/>
      <c r="B17" s="127" t="s">
        <v>503</v>
      </c>
      <c r="C17" s="117">
        <v>1108</v>
      </c>
      <c r="D17" s="10">
        <v>70</v>
      </c>
      <c r="E17" s="10">
        <v>70</v>
      </c>
      <c r="F17" s="10">
        <v>55</v>
      </c>
      <c r="G17" s="10">
        <v>2.5</v>
      </c>
      <c r="H17" s="10">
        <v>25</v>
      </c>
      <c r="I17" s="11">
        <v>0.14799999999999999</v>
      </c>
      <c r="J17" s="158">
        <v>0.57130000000000003</v>
      </c>
    </row>
    <row r="18" spans="1:11" ht="13.9" customHeight="1" x14ac:dyDescent="0.25">
      <c r="A18" s="129"/>
      <c r="B18" s="113" t="s">
        <v>504</v>
      </c>
      <c r="C18" s="115">
        <v>1109</v>
      </c>
      <c r="D18" s="6">
        <v>90</v>
      </c>
      <c r="E18" s="6">
        <v>90</v>
      </c>
      <c r="F18" s="6">
        <v>65</v>
      </c>
      <c r="G18" s="6">
        <v>2.5</v>
      </c>
      <c r="H18" s="6">
        <v>25</v>
      </c>
      <c r="I18" s="7">
        <v>0.215</v>
      </c>
      <c r="J18" s="156">
        <v>0.85429999999999995</v>
      </c>
    </row>
    <row r="19" spans="1:11" ht="13.9" customHeight="1" x14ac:dyDescent="0.25">
      <c r="A19" s="125"/>
      <c r="B19" s="113" t="s">
        <v>505</v>
      </c>
      <c r="C19" s="115">
        <v>1110</v>
      </c>
      <c r="D19" s="6">
        <v>105</v>
      </c>
      <c r="E19" s="6">
        <v>105</v>
      </c>
      <c r="F19" s="6">
        <v>90</v>
      </c>
      <c r="G19" s="6">
        <v>2.5</v>
      </c>
      <c r="H19" s="6">
        <v>25</v>
      </c>
      <c r="I19" s="7">
        <v>0.37</v>
      </c>
      <c r="J19" s="156">
        <v>1.3149</v>
      </c>
    </row>
    <row r="20" spans="1:11" ht="13.9" customHeight="1" x14ac:dyDescent="0.25">
      <c r="A20" s="82" t="s">
        <v>495</v>
      </c>
      <c r="B20" s="77"/>
      <c r="C20" s="78" t="s">
        <v>506</v>
      </c>
      <c r="D20" s="78" t="s">
        <v>5</v>
      </c>
      <c r="E20" s="78" t="s">
        <v>6</v>
      </c>
      <c r="F20" s="78" t="s">
        <v>7</v>
      </c>
      <c r="G20" s="78" t="s">
        <v>8</v>
      </c>
      <c r="H20" s="73" t="s">
        <v>9</v>
      </c>
      <c r="I20" s="79" t="s">
        <v>10</v>
      </c>
      <c r="J20" s="159" t="s">
        <v>630</v>
      </c>
    </row>
    <row r="21" spans="1:11" ht="13.9" customHeight="1" x14ac:dyDescent="0.25">
      <c r="A21" s="12"/>
      <c r="B21" s="6" t="s">
        <v>485</v>
      </c>
      <c r="C21" s="115">
        <v>1201</v>
      </c>
      <c r="D21" s="6">
        <v>50</v>
      </c>
      <c r="E21" s="6">
        <v>50</v>
      </c>
      <c r="F21" s="6">
        <v>35</v>
      </c>
      <c r="G21" s="6">
        <v>2</v>
      </c>
      <c r="H21" s="6">
        <v>50</v>
      </c>
      <c r="I21" s="7">
        <v>5.2999999999999999E-2</v>
      </c>
      <c r="J21" s="156">
        <v>0.18240000000000001</v>
      </c>
      <c r="K21" s="109"/>
    </row>
    <row r="22" spans="1:11" ht="13.9" customHeight="1" x14ac:dyDescent="0.25">
      <c r="A22" s="42"/>
      <c r="B22" s="6" t="s">
        <v>486</v>
      </c>
      <c r="C22" s="115">
        <v>1202</v>
      </c>
      <c r="D22" s="6">
        <v>70</v>
      </c>
      <c r="E22" s="6">
        <v>70</v>
      </c>
      <c r="F22" s="6">
        <v>55</v>
      </c>
      <c r="G22" s="6">
        <v>2</v>
      </c>
      <c r="H22" s="6">
        <v>50</v>
      </c>
      <c r="I22" s="7">
        <v>0.1125</v>
      </c>
      <c r="J22" s="156">
        <v>0.34949999999999998</v>
      </c>
    </row>
    <row r="23" spans="1:11" ht="13.9" customHeight="1" x14ac:dyDescent="0.25">
      <c r="A23" s="42"/>
      <c r="B23" s="6" t="s">
        <v>487</v>
      </c>
      <c r="C23" s="115">
        <v>1203</v>
      </c>
      <c r="D23" s="6">
        <v>90</v>
      </c>
      <c r="E23" s="6">
        <v>90</v>
      </c>
      <c r="F23" s="6">
        <v>40</v>
      </c>
      <c r="G23" s="6">
        <v>2</v>
      </c>
      <c r="H23" s="6">
        <v>50</v>
      </c>
      <c r="I23" s="7">
        <v>0.11</v>
      </c>
      <c r="J23" s="156">
        <v>0.35339999999999999</v>
      </c>
    </row>
    <row r="24" spans="1:11" ht="13.9" customHeight="1" x14ac:dyDescent="0.25">
      <c r="A24" s="42"/>
      <c r="B24" s="6" t="s">
        <v>488</v>
      </c>
      <c r="C24" s="115">
        <v>1204</v>
      </c>
      <c r="D24" s="6">
        <v>90</v>
      </c>
      <c r="E24" s="6">
        <v>90</v>
      </c>
      <c r="F24" s="6">
        <v>65</v>
      </c>
      <c r="G24" s="6">
        <v>2</v>
      </c>
      <c r="H24" s="6">
        <v>50</v>
      </c>
      <c r="I24" s="7">
        <v>0.17299999999999999</v>
      </c>
      <c r="J24" s="156">
        <v>0.52980000000000005</v>
      </c>
    </row>
    <row r="25" spans="1:11" ht="13.9" customHeight="1" x14ac:dyDescent="0.25">
      <c r="A25" s="42"/>
      <c r="B25" s="6" t="s">
        <v>489</v>
      </c>
      <c r="C25" s="115">
        <v>1205</v>
      </c>
      <c r="D25" s="6">
        <v>105</v>
      </c>
      <c r="E25" s="6">
        <v>105</v>
      </c>
      <c r="F25" s="6">
        <v>90</v>
      </c>
      <c r="G25" s="6">
        <v>2</v>
      </c>
      <c r="H25" s="6">
        <v>25</v>
      </c>
      <c r="I25" s="7">
        <v>0.28499999999999998</v>
      </c>
      <c r="J25" s="156">
        <v>0.83650000000000002</v>
      </c>
    </row>
    <row r="26" spans="1:11" ht="13.9" customHeight="1" x14ac:dyDescent="0.25">
      <c r="A26" s="42"/>
      <c r="B26" s="6" t="s">
        <v>490</v>
      </c>
      <c r="C26" s="115">
        <v>1206</v>
      </c>
      <c r="D26" s="6">
        <v>130</v>
      </c>
      <c r="E26" s="6">
        <v>130</v>
      </c>
      <c r="F26" s="6">
        <v>100</v>
      </c>
      <c r="G26" s="6">
        <v>2</v>
      </c>
      <c r="H26" s="6">
        <v>25</v>
      </c>
      <c r="I26" s="7">
        <v>0.39200000000000002</v>
      </c>
      <c r="J26" s="156">
        <v>1.337</v>
      </c>
    </row>
    <row r="27" spans="1:11" ht="13.9" customHeight="1" thickBot="1" x14ac:dyDescent="0.3">
      <c r="A27" s="42"/>
      <c r="B27" s="8" t="s">
        <v>491</v>
      </c>
      <c r="C27" s="116">
        <v>1207</v>
      </c>
      <c r="D27" s="8">
        <v>150</v>
      </c>
      <c r="E27" s="8">
        <v>150</v>
      </c>
      <c r="F27" s="8">
        <v>65</v>
      </c>
      <c r="G27" s="8">
        <v>2</v>
      </c>
      <c r="H27" s="8">
        <v>25</v>
      </c>
      <c r="I27" s="9">
        <v>0.32</v>
      </c>
      <c r="J27" s="157">
        <v>1.2413000000000001</v>
      </c>
    </row>
    <row r="28" spans="1:11" ht="13.9" customHeight="1" x14ac:dyDescent="0.25">
      <c r="A28" s="42"/>
      <c r="B28" s="10" t="s">
        <v>492</v>
      </c>
      <c r="C28" s="117">
        <v>1208</v>
      </c>
      <c r="D28" s="10">
        <v>70</v>
      </c>
      <c r="E28" s="10">
        <v>70</v>
      </c>
      <c r="F28" s="10">
        <v>55</v>
      </c>
      <c r="G28" s="10">
        <v>2.5</v>
      </c>
      <c r="H28" s="10">
        <v>50</v>
      </c>
      <c r="I28" s="11">
        <v>0.14799999999999999</v>
      </c>
      <c r="J28" s="158">
        <v>0.57130000000000003</v>
      </c>
    </row>
    <row r="29" spans="1:11" ht="13.9" customHeight="1" x14ac:dyDescent="0.25">
      <c r="A29" s="42"/>
      <c r="B29" s="6" t="s">
        <v>493</v>
      </c>
      <c r="C29" s="115">
        <v>1209</v>
      </c>
      <c r="D29" s="6">
        <v>90</v>
      </c>
      <c r="E29" s="6">
        <v>90</v>
      </c>
      <c r="F29" s="6">
        <v>65</v>
      </c>
      <c r="G29" s="6">
        <v>2.5</v>
      </c>
      <c r="H29" s="6">
        <v>25</v>
      </c>
      <c r="I29" s="7">
        <v>0.215</v>
      </c>
      <c r="J29" s="156">
        <v>0.85429999999999995</v>
      </c>
    </row>
    <row r="30" spans="1:11" ht="13.9" customHeight="1" x14ac:dyDescent="0.25">
      <c r="A30" s="10"/>
      <c r="B30" s="6" t="s">
        <v>494</v>
      </c>
      <c r="C30" s="115">
        <v>1210</v>
      </c>
      <c r="D30" s="6">
        <v>105</v>
      </c>
      <c r="E30" s="6">
        <v>105</v>
      </c>
      <c r="F30" s="6">
        <v>90</v>
      </c>
      <c r="G30" s="6">
        <v>2.5</v>
      </c>
      <c r="H30" s="6">
        <v>25</v>
      </c>
      <c r="I30" s="7">
        <v>0.37</v>
      </c>
      <c r="J30" s="156">
        <v>1.3149</v>
      </c>
    </row>
    <row r="31" spans="1:11" ht="13.9" customHeight="1" x14ac:dyDescent="0.25">
      <c r="A31" s="73" t="s">
        <v>477</v>
      </c>
      <c r="B31" s="77"/>
      <c r="C31" s="78" t="s">
        <v>506</v>
      </c>
      <c r="D31" s="78" t="s">
        <v>5</v>
      </c>
      <c r="E31" s="78" t="s">
        <v>6</v>
      </c>
      <c r="F31" s="78" t="s">
        <v>7</v>
      </c>
      <c r="G31" s="78" t="s">
        <v>8</v>
      </c>
      <c r="H31" s="73" t="s">
        <v>9</v>
      </c>
      <c r="I31" s="79" t="s">
        <v>10</v>
      </c>
      <c r="J31" s="159" t="s">
        <v>630</v>
      </c>
    </row>
    <row r="32" spans="1:11" ht="13.9" customHeight="1" x14ac:dyDescent="0.25">
      <c r="A32" s="12"/>
      <c r="B32" s="6" t="s">
        <v>478</v>
      </c>
      <c r="C32" s="115">
        <v>1301</v>
      </c>
      <c r="D32" s="6">
        <v>50</v>
      </c>
      <c r="E32" s="6">
        <v>50</v>
      </c>
      <c r="F32" s="6">
        <v>35</v>
      </c>
      <c r="G32" s="6">
        <v>2</v>
      </c>
      <c r="H32" s="6">
        <v>50</v>
      </c>
      <c r="I32" s="11">
        <v>5.2999999999999999E-2</v>
      </c>
      <c r="J32" s="156">
        <v>0.18240000000000001</v>
      </c>
    </row>
    <row r="33" spans="1:10" ht="13.9" customHeight="1" x14ac:dyDescent="0.25">
      <c r="A33" s="42"/>
      <c r="B33" s="6" t="s">
        <v>479</v>
      </c>
      <c r="C33" s="115">
        <v>1302</v>
      </c>
      <c r="D33" s="6">
        <v>70</v>
      </c>
      <c r="E33" s="6">
        <v>70</v>
      </c>
      <c r="F33" s="6">
        <v>55</v>
      </c>
      <c r="G33" s="6">
        <v>2</v>
      </c>
      <c r="H33" s="6">
        <v>50</v>
      </c>
      <c r="I33" s="7">
        <v>0.1125</v>
      </c>
      <c r="J33" s="156">
        <v>0.34949999999999998</v>
      </c>
    </row>
    <row r="34" spans="1:10" ht="13.9" customHeight="1" x14ac:dyDescent="0.25">
      <c r="A34" s="42"/>
      <c r="B34" s="6" t="s">
        <v>480</v>
      </c>
      <c r="C34" s="115">
        <v>1303</v>
      </c>
      <c r="D34" s="6">
        <v>90</v>
      </c>
      <c r="E34" s="6">
        <v>90</v>
      </c>
      <c r="F34" s="6">
        <v>40</v>
      </c>
      <c r="G34" s="6">
        <v>2</v>
      </c>
      <c r="H34" s="6">
        <v>50</v>
      </c>
      <c r="I34" s="7">
        <v>0.11</v>
      </c>
      <c r="J34" s="156">
        <v>0.35339999999999999</v>
      </c>
    </row>
    <row r="35" spans="1:10" ht="13.9" customHeight="1" x14ac:dyDescent="0.25">
      <c r="A35" s="42"/>
      <c r="B35" s="6" t="s">
        <v>481</v>
      </c>
      <c r="C35" s="115">
        <v>1304</v>
      </c>
      <c r="D35" s="6">
        <v>90</v>
      </c>
      <c r="E35" s="6">
        <v>90</v>
      </c>
      <c r="F35" s="6">
        <v>65</v>
      </c>
      <c r="G35" s="6">
        <v>2</v>
      </c>
      <c r="H35" s="6">
        <v>50</v>
      </c>
      <c r="I35" s="7">
        <v>0.17299999999999999</v>
      </c>
      <c r="J35" s="156">
        <v>0.52980000000000005</v>
      </c>
    </row>
    <row r="36" spans="1:10" ht="13.9" customHeight="1" x14ac:dyDescent="0.25">
      <c r="A36" s="42"/>
      <c r="B36" s="6" t="s">
        <v>482</v>
      </c>
      <c r="C36" s="115">
        <v>1305</v>
      </c>
      <c r="D36" s="6">
        <v>105</v>
      </c>
      <c r="E36" s="6">
        <v>105</v>
      </c>
      <c r="F36" s="6">
        <v>90</v>
      </c>
      <c r="G36" s="6">
        <v>2</v>
      </c>
      <c r="H36" s="6">
        <v>25</v>
      </c>
      <c r="I36" s="7">
        <v>0.28499999999999998</v>
      </c>
      <c r="J36" s="156">
        <v>0.83650000000000002</v>
      </c>
    </row>
    <row r="37" spans="1:10" ht="13.9" customHeight="1" x14ac:dyDescent="0.25">
      <c r="A37" s="42"/>
      <c r="B37" s="6" t="s">
        <v>483</v>
      </c>
      <c r="C37" s="115">
        <v>1306</v>
      </c>
      <c r="D37" s="6">
        <v>130</v>
      </c>
      <c r="E37" s="6">
        <v>130</v>
      </c>
      <c r="F37" s="6">
        <v>100</v>
      </c>
      <c r="G37" s="6">
        <v>2</v>
      </c>
      <c r="H37" s="6">
        <v>25</v>
      </c>
      <c r="I37" s="7">
        <v>0.39200000000000002</v>
      </c>
      <c r="J37" s="156">
        <v>1.337</v>
      </c>
    </row>
    <row r="38" spans="1:10" ht="13.9" customHeight="1" x14ac:dyDescent="0.25">
      <c r="A38" s="42"/>
      <c r="B38" s="6" t="s">
        <v>484</v>
      </c>
      <c r="C38" s="115">
        <v>1307</v>
      </c>
      <c r="D38" s="6">
        <v>150</v>
      </c>
      <c r="E38" s="6">
        <v>150</v>
      </c>
      <c r="F38" s="6">
        <v>65</v>
      </c>
      <c r="G38" s="6">
        <v>2</v>
      </c>
      <c r="H38" s="6">
        <v>25</v>
      </c>
      <c r="I38" s="7">
        <v>0.32</v>
      </c>
      <c r="J38" s="156">
        <v>1.2413000000000001</v>
      </c>
    </row>
    <row r="39" spans="1:10" ht="13.9" customHeight="1" x14ac:dyDescent="0.25">
      <c r="A39" s="42"/>
      <c r="B39" s="6" t="s">
        <v>620</v>
      </c>
      <c r="C39" s="115">
        <v>1308</v>
      </c>
      <c r="D39" s="10">
        <v>70</v>
      </c>
      <c r="E39" s="10">
        <v>70</v>
      </c>
      <c r="F39" s="10">
        <v>55</v>
      </c>
      <c r="G39" s="10">
        <v>2.5</v>
      </c>
      <c r="H39" s="10">
        <v>50</v>
      </c>
      <c r="I39" s="11">
        <v>0.14799999999999999</v>
      </c>
      <c r="J39" s="156">
        <v>0.57130000000000003</v>
      </c>
    </row>
    <row r="40" spans="1:10" ht="13.9" customHeight="1" x14ac:dyDescent="0.25">
      <c r="A40" s="42"/>
      <c r="B40" s="6" t="s">
        <v>621</v>
      </c>
      <c r="C40" s="115">
        <v>1309</v>
      </c>
      <c r="D40" s="10">
        <v>90</v>
      </c>
      <c r="E40" s="10">
        <v>90</v>
      </c>
      <c r="F40" s="10">
        <v>65</v>
      </c>
      <c r="G40" s="10">
        <v>2.5</v>
      </c>
      <c r="H40" s="10">
        <v>25</v>
      </c>
      <c r="I40" s="11">
        <v>0.215</v>
      </c>
      <c r="J40" s="156">
        <v>0.85429999999999995</v>
      </c>
    </row>
    <row r="41" spans="1:10" ht="13.9" customHeight="1" x14ac:dyDescent="0.25">
      <c r="A41" s="42"/>
      <c r="B41" s="6" t="s">
        <v>622</v>
      </c>
      <c r="C41" s="115">
        <v>1310</v>
      </c>
      <c r="D41" s="10">
        <v>105</v>
      </c>
      <c r="E41" s="10">
        <v>105</v>
      </c>
      <c r="F41" s="10">
        <v>90</v>
      </c>
      <c r="G41" s="10">
        <v>2.5</v>
      </c>
      <c r="H41" s="10">
        <v>25</v>
      </c>
      <c r="I41" s="11">
        <v>0.37</v>
      </c>
      <c r="J41" s="156">
        <v>1.3149</v>
      </c>
    </row>
    <row r="42" spans="1:10" ht="13.9" customHeight="1" x14ac:dyDescent="0.25">
      <c r="A42" s="42"/>
      <c r="B42" s="6" t="s">
        <v>623</v>
      </c>
      <c r="C42" s="115">
        <v>1311</v>
      </c>
      <c r="D42" s="10">
        <v>50</v>
      </c>
      <c r="E42" s="10">
        <v>50</v>
      </c>
      <c r="F42" s="10">
        <v>35</v>
      </c>
      <c r="G42" s="10">
        <v>2.5</v>
      </c>
      <c r="H42" s="10">
        <v>50</v>
      </c>
      <c r="I42" s="11"/>
      <c r="J42" s="156">
        <v>0.2883</v>
      </c>
    </row>
    <row r="43" spans="1:10" ht="13.9" customHeight="1" x14ac:dyDescent="0.25">
      <c r="A43" s="73" t="s">
        <v>476</v>
      </c>
      <c r="B43" s="80"/>
      <c r="C43" s="78" t="s">
        <v>506</v>
      </c>
      <c r="D43" s="81" t="s">
        <v>5</v>
      </c>
      <c r="E43" s="81" t="s">
        <v>6</v>
      </c>
      <c r="F43" s="81" t="s">
        <v>7</v>
      </c>
      <c r="G43" s="81" t="s">
        <v>8</v>
      </c>
      <c r="H43" s="82" t="s">
        <v>9</v>
      </c>
      <c r="I43" s="83" t="s">
        <v>10</v>
      </c>
      <c r="J43" s="159" t="s">
        <v>630</v>
      </c>
    </row>
    <row r="44" spans="1:10" ht="13.9" customHeight="1" x14ac:dyDescent="0.25">
      <c r="A44" s="42"/>
      <c r="B44" s="6" t="s">
        <v>470</v>
      </c>
      <c r="C44" s="115">
        <v>1402</v>
      </c>
      <c r="D44" s="6">
        <v>35</v>
      </c>
      <c r="E44" s="52">
        <v>70</v>
      </c>
      <c r="F44" s="6">
        <v>55</v>
      </c>
      <c r="G44" s="6">
        <v>2</v>
      </c>
      <c r="H44" s="6">
        <v>50</v>
      </c>
      <c r="I44" s="7">
        <v>0.1125</v>
      </c>
      <c r="J44" s="156">
        <v>0.371</v>
      </c>
    </row>
    <row r="45" spans="1:10" ht="13.9" customHeight="1" x14ac:dyDescent="0.25">
      <c r="A45" s="42"/>
      <c r="B45" s="6" t="s">
        <v>471</v>
      </c>
      <c r="C45" s="115">
        <v>1403</v>
      </c>
      <c r="D45" s="6">
        <v>45</v>
      </c>
      <c r="E45" s="52">
        <v>90</v>
      </c>
      <c r="F45" s="6">
        <v>40</v>
      </c>
      <c r="G45" s="6">
        <v>2</v>
      </c>
      <c r="H45" s="6">
        <v>50</v>
      </c>
      <c r="I45" s="7">
        <v>0.11</v>
      </c>
      <c r="J45" s="156">
        <v>0.36080000000000001</v>
      </c>
    </row>
    <row r="46" spans="1:10" ht="13.9" customHeight="1" x14ac:dyDescent="0.25">
      <c r="A46" s="42"/>
      <c r="B46" s="6" t="s">
        <v>472</v>
      </c>
      <c r="C46" s="115">
        <v>1404</v>
      </c>
      <c r="D46" s="6">
        <v>45</v>
      </c>
      <c r="E46" s="52">
        <v>90</v>
      </c>
      <c r="F46" s="6">
        <v>65</v>
      </c>
      <c r="G46" s="6">
        <v>2</v>
      </c>
      <c r="H46" s="6">
        <v>50</v>
      </c>
      <c r="I46" s="7">
        <v>0.17299999999999999</v>
      </c>
      <c r="J46" s="156">
        <v>0.54590000000000005</v>
      </c>
    </row>
    <row r="47" spans="1:10" ht="13.9" customHeight="1" x14ac:dyDescent="0.25">
      <c r="A47" s="42"/>
      <c r="B47" s="6" t="s">
        <v>473</v>
      </c>
      <c r="C47" s="115">
        <v>1405</v>
      </c>
      <c r="D47" s="6">
        <v>55</v>
      </c>
      <c r="E47" s="52">
        <v>105</v>
      </c>
      <c r="F47" s="6">
        <v>90</v>
      </c>
      <c r="G47" s="6">
        <v>2</v>
      </c>
      <c r="H47" s="6">
        <v>25</v>
      </c>
      <c r="I47" s="7">
        <v>0.28499999999999998</v>
      </c>
      <c r="J47" s="156">
        <v>0.85550000000000004</v>
      </c>
    </row>
    <row r="48" spans="1:10" ht="13.9" customHeight="1" x14ac:dyDescent="0.25">
      <c r="A48" s="42"/>
      <c r="B48" s="6" t="s">
        <v>474</v>
      </c>
      <c r="C48" s="115">
        <v>1406</v>
      </c>
      <c r="D48" s="6">
        <v>65</v>
      </c>
      <c r="E48" s="52">
        <v>130</v>
      </c>
      <c r="F48" s="6">
        <v>100</v>
      </c>
      <c r="G48" s="6">
        <v>2</v>
      </c>
      <c r="H48" s="6">
        <v>25</v>
      </c>
      <c r="I48" s="7">
        <v>0.39200000000000002</v>
      </c>
      <c r="J48" s="156">
        <v>1.3613</v>
      </c>
    </row>
    <row r="49" spans="1:10" ht="13.9" customHeight="1" thickBot="1" x14ac:dyDescent="0.3">
      <c r="A49" s="42"/>
      <c r="B49" s="8" t="s">
        <v>475</v>
      </c>
      <c r="C49" s="116">
        <v>1407</v>
      </c>
      <c r="D49" s="8">
        <v>75</v>
      </c>
      <c r="E49" s="53">
        <v>150</v>
      </c>
      <c r="F49" s="8">
        <v>65</v>
      </c>
      <c r="G49" s="8">
        <v>2</v>
      </c>
      <c r="H49" s="8">
        <v>25</v>
      </c>
      <c r="I49" s="9">
        <v>0.32</v>
      </c>
      <c r="J49" s="157">
        <v>1.3084</v>
      </c>
    </row>
    <row r="50" spans="1:10" ht="13.9" customHeight="1" x14ac:dyDescent="0.25">
      <c r="A50" s="42"/>
      <c r="B50" s="10" t="s">
        <v>518</v>
      </c>
      <c r="C50" s="117">
        <v>1408</v>
      </c>
      <c r="D50" s="10">
        <v>35</v>
      </c>
      <c r="E50" s="111">
        <v>70</v>
      </c>
      <c r="F50" s="10">
        <v>55</v>
      </c>
      <c r="G50" s="10">
        <v>2.5</v>
      </c>
      <c r="H50" s="10">
        <v>25</v>
      </c>
      <c r="I50" s="11">
        <v>0.14799999999999999</v>
      </c>
      <c r="J50" s="158">
        <v>0.58499999999999996</v>
      </c>
    </row>
    <row r="51" spans="1:10" ht="13.9" customHeight="1" x14ac:dyDescent="0.25">
      <c r="A51" s="42"/>
      <c r="B51" s="6" t="s">
        <v>519</v>
      </c>
      <c r="C51" s="117">
        <v>1409</v>
      </c>
      <c r="D51" s="6">
        <v>45</v>
      </c>
      <c r="E51" s="52">
        <v>90</v>
      </c>
      <c r="F51" s="6">
        <v>65</v>
      </c>
      <c r="G51" s="10">
        <v>2.5</v>
      </c>
      <c r="H51" s="10">
        <v>25</v>
      </c>
      <c r="I51" s="11">
        <v>0.215</v>
      </c>
      <c r="J51" s="156">
        <v>0.86429999999999996</v>
      </c>
    </row>
    <row r="52" spans="1:10" ht="13.9" customHeight="1" x14ac:dyDescent="0.25">
      <c r="A52" s="42"/>
      <c r="B52" s="6" t="s">
        <v>520</v>
      </c>
      <c r="C52" s="117">
        <v>1410</v>
      </c>
      <c r="D52" s="6">
        <v>55</v>
      </c>
      <c r="E52" s="52">
        <v>105</v>
      </c>
      <c r="F52" s="6">
        <v>90</v>
      </c>
      <c r="G52" s="10">
        <v>2.5</v>
      </c>
      <c r="H52" s="10">
        <v>25</v>
      </c>
      <c r="I52" s="11">
        <v>0.37</v>
      </c>
      <c r="J52" s="156">
        <v>1.3388</v>
      </c>
    </row>
    <row r="53" spans="1:10" ht="13.9" customHeight="1" x14ac:dyDescent="0.25">
      <c r="A53" s="73" t="s">
        <v>462</v>
      </c>
      <c r="B53" s="80"/>
      <c r="C53" s="78" t="s">
        <v>506</v>
      </c>
      <c r="D53" s="81" t="s">
        <v>5</v>
      </c>
      <c r="E53" s="81" t="s">
        <v>6</v>
      </c>
      <c r="F53" s="81" t="s">
        <v>7</v>
      </c>
      <c r="G53" s="81" t="s">
        <v>8</v>
      </c>
      <c r="H53" s="82" t="s">
        <v>9</v>
      </c>
      <c r="I53" s="83" t="s">
        <v>10</v>
      </c>
      <c r="J53" s="159" t="s">
        <v>630</v>
      </c>
    </row>
    <row r="54" spans="1:10" ht="13.9" customHeight="1" x14ac:dyDescent="0.25">
      <c r="A54" s="12"/>
      <c r="B54" s="6" t="s">
        <v>463</v>
      </c>
      <c r="C54" s="115">
        <v>1501</v>
      </c>
      <c r="D54" s="52">
        <v>100</v>
      </c>
      <c r="E54" s="6"/>
      <c r="F54" s="6">
        <v>35</v>
      </c>
      <c r="G54" s="6">
        <v>2</v>
      </c>
      <c r="H54" s="6">
        <v>50</v>
      </c>
      <c r="I54" s="7">
        <v>5.2999999999999999E-2</v>
      </c>
      <c r="J54" s="156">
        <v>0.18240000000000001</v>
      </c>
    </row>
    <row r="55" spans="1:10" ht="13.9" customHeight="1" x14ac:dyDescent="0.25">
      <c r="A55" s="42"/>
      <c r="B55" s="6" t="s">
        <v>464</v>
      </c>
      <c r="C55" s="115">
        <v>1502</v>
      </c>
      <c r="D55" s="52">
        <v>140</v>
      </c>
      <c r="E55" s="6"/>
      <c r="F55" s="6">
        <v>55</v>
      </c>
      <c r="G55" s="6">
        <v>2</v>
      </c>
      <c r="H55" s="6">
        <v>50</v>
      </c>
      <c r="I55" s="7">
        <v>0.1125</v>
      </c>
      <c r="J55" s="156">
        <v>0.34949999999999998</v>
      </c>
    </row>
    <row r="56" spans="1:10" ht="13.9" customHeight="1" x14ac:dyDescent="0.25">
      <c r="A56" s="42"/>
      <c r="B56" s="6" t="s">
        <v>465</v>
      </c>
      <c r="C56" s="115">
        <v>1503</v>
      </c>
      <c r="D56" s="52">
        <v>180</v>
      </c>
      <c r="E56" s="6"/>
      <c r="F56" s="6">
        <v>40</v>
      </c>
      <c r="G56" s="6">
        <v>2</v>
      </c>
      <c r="H56" s="6">
        <v>50</v>
      </c>
      <c r="I56" s="7">
        <v>0.11</v>
      </c>
      <c r="J56" s="156">
        <v>0.35339999999999999</v>
      </c>
    </row>
    <row r="57" spans="1:10" ht="13.9" customHeight="1" x14ac:dyDescent="0.25">
      <c r="A57" s="42"/>
      <c r="B57" s="6" t="s">
        <v>466</v>
      </c>
      <c r="C57" s="115">
        <v>1504</v>
      </c>
      <c r="D57" s="52">
        <v>180</v>
      </c>
      <c r="E57" s="6"/>
      <c r="F57" s="6">
        <v>65</v>
      </c>
      <c r="G57" s="6">
        <v>2</v>
      </c>
      <c r="H57" s="6">
        <v>50</v>
      </c>
      <c r="I57" s="7">
        <v>0.17299999999999999</v>
      </c>
      <c r="J57" s="156">
        <v>0.52980000000000005</v>
      </c>
    </row>
    <row r="58" spans="1:10" ht="13.9" customHeight="1" x14ac:dyDescent="0.25">
      <c r="A58" s="42"/>
      <c r="B58" s="6" t="s">
        <v>467</v>
      </c>
      <c r="C58" s="115">
        <v>1505</v>
      </c>
      <c r="D58" s="52">
        <v>210</v>
      </c>
      <c r="E58" s="6"/>
      <c r="F58" s="6">
        <v>90</v>
      </c>
      <c r="G58" s="6">
        <v>2</v>
      </c>
      <c r="H58" s="6">
        <v>25</v>
      </c>
      <c r="I58" s="7">
        <v>0.28499999999999998</v>
      </c>
      <c r="J58" s="156">
        <v>0.83650000000000002</v>
      </c>
    </row>
    <row r="59" spans="1:10" ht="13.9" customHeight="1" x14ac:dyDescent="0.25">
      <c r="A59" s="42"/>
      <c r="B59" s="6" t="s">
        <v>468</v>
      </c>
      <c r="C59" s="115">
        <v>1506</v>
      </c>
      <c r="D59" s="52">
        <v>260</v>
      </c>
      <c r="E59" s="6"/>
      <c r="F59" s="6">
        <v>100</v>
      </c>
      <c r="G59" s="6">
        <v>2</v>
      </c>
      <c r="H59" s="6">
        <v>25</v>
      </c>
      <c r="I59" s="7">
        <v>0.39200000000000002</v>
      </c>
      <c r="J59" s="156">
        <v>1.337</v>
      </c>
    </row>
    <row r="60" spans="1:10" ht="13.9" customHeight="1" thickBot="1" x14ac:dyDescent="0.3">
      <c r="A60" s="42"/>
      <c r="B60" s="8" t="s">
        <v>469</v>
      </c>
      <c r="C60" s="116">
        <v>1507</v>
      </c>
      <c r="D60" s="53">
        <v>300</v>
      </c>
      <c r="E60" s="8"/>
      <c r="F60" s="8">
        <v>65</v>
      </c>
      <c r="G60" s="8">
        <v>2</v>
      </c>
      <c r="H60" s="8">
        <v>25</v>
      </c>
      <c r="I60" s="9">
        <v>0.32</v>
      </c>
      <c r="J60" s="157">
        <v>1.2413000000000001</v>
      </c>
    </row>
    <row r="61" spans="1:10" ht="13.9" customHeight="1" x14ac:dyDescent="0.25">
      <c r="A61" s="42"/>
      <c r="B61" s="10" t="s">
        <v>521</v>
      </c>
      <c r="C61" s="117">
        <v>1508</v>
      </c>
      <c r="D61" s="111">
        <v>140</v>
      </c>
      <c r="E61" s="10"/>
      <c r="F61" s="10">
        <v>55</v>
      </c>
      <c r="G61" s="10">
        <v>2.5</v>
      </c>
      <c r="H61" s="10">
        <v>25</v>
      </c>
      <c r="I61" s="124">
        <v>0.14799999999999999</v>
      </c>
      <c r="J61" s="158">
        <v>0.57130000000000003</v>
      </c>
    </row>
    <row r="62" spans="1:10" ht="13.9" customHeight="1" x14ac:dyDescent="0.25">
      <c r="A62" s="42"/>
      <c r="B62" s="6" t="s">
        <v>522</v>
      </c>
      <c r="C62" s="115">
        <v>1509</v>
      </c>
      <c r="D62" s="52">
        <v>180</v>
      </c>
      <c r="E62" s="6"/>
      <c r="F62" s="6">
        <v>65</v>
      </c>
      <c r="G62" s="6">
        <v>2.5</v>
      </c>
      <c r="H62" s="6">
        <v>25</v>
      </c>
      <c r="I62" s="123">
        <v>0.215</v>
      </c>
      <c r="J62" s="156">
        <v>0.85429999999999995</v>
      </c>
    </row>
    <row r="63" spans="1:10" ht="13.9" customHeight="1" x14ac:dyDescent="0.25">
      <c r="A63" s="42"/>
      <c r="B63" s="6" t="s">
        <v>523</v>
      </c>
      <c r="C63" s="115">
        <v>1510</v>
      </c>
      <c r="D63" s="52">
        <v>210</v>
      </c>
      <c r="E63" s="6"/>
      <c r="F63" s="6">
        <v>90</v>
      </c>
      <c r="G63" s="6">
        <v>2.5</v>
      </c>
      <c r="H63" s="6">
        <v>25</v>
      </c>
      <c r="I63" s="123">
        <v>0.37</v>
      </c>
      <c r="J63" s="156">
        <v>1.3149</v>
      </c>
    </row>
    <row r="64" spans="1:10" ht="13.9" customHeight="1" x14ac:dyDescent="0.25">
      <c r="A64" s="73" t="s">
        <v>461</v>
      </c>
      <c r="B64" s="80"/>
      <c r="C64" s="78" t="s">
        <v>506</v>
      </c>
      <c r="D64" s="81" t="s">
        <v>5</v>
      </c>
      <c r="E64" s="81" t="s">
        <v>6</v>
      </c>
      <c r="F64" s="81" t="s">
        <v>7</v>
      </c>
      <c r="G64" s="81" t="s">
        <v>8</v>
      </c>
      <c r="H64" s="82" t="s">
        <v>9</v>
      </c>
      <c r="I64" s="83" t="s">
        <v>10</v>
      </c>
      <c r="J64" s="160" t="s">
        <v>630</v>
      </c>
    </row>
    <row r="65" spans="1:21" ht="13.9" customHeight="1" x14ac:dyDescent="0.25">
      <c r="A65" s="12"/>
      <c r="B65" s="6" t="s">
        <v>451</v>
      </c>
      <c r="C65" s="115">
        <v>1601</v>
      </c>
      <c r="D65" s="6">
        <v>30</v>
      </c>
      <c r="E65" s="52">
        <v>70</v>
      </c>
      <c r="F65" s="6">
        <v>35</v>
      </c>
      <c r="G65" s="6">
        <v>2</v>
      </c>
      <c r="H65" s="6">
        <v>50</v>
      </c>
      <c r="I65" s="7">
        <v>5.2999999999999999E-2</v>
      </c>
      <c r="J65" s="156">
        <v>0.18240000000000001</v>
      </c>
    </row>
    <row r="66" spans="1:21" ht="13.9" customHeight="1" x14ac:dyDescent="0.25">
      <c r="A66" s="42"/>
      <c r="B66" s="6" t="s">
        <v>452</v>
      </c>
      <c r="C66" s="115">
        <v>1602</v>
      </c>
      <c r="D66" s="6">
        <v>35</v>
      </c>
      <c r="E66" s="52">
        <v>105</v>
      </c>
      <c r="F66" s="6">
        <v>55</v>
      </c>
      <c r="G66" s="6">
        <v>2</v>
      </c>
      <c r="H66" s="6">
        <v>50</v>
      </c>
      <c r="I66" s="7">
        <v>0.1125</v>
      </c>
      <c r="J66" s="156">
        <v>0.34949999999999998</v>
      </c>
    </row>
    <row r="67" spans="1:21" ht="13.9" customHeight="1" x14ac:dyDescent="0.25">
      <c r="A67" s="42"/>
      <c r="B67" s="6" t="s">
        <v>453</v>
      </c>
      <c r="C67" s="115">
        <v>1603</v>
      </c>
      <c r="D67" s="6">
        <v>40</v>
      </c>
      <c r="E67" s="52">
        <v>140</v>
      </c>
      <c r="F67" s="6">
        <v>40</v>
      </c>
      <c r="G67" s="6">
        <v>2</v>
      </c>
      <c r="H67" s="6">
        <v>50</v>
      </c>
      <c r="I67" s="7">
        <v>0.11</v>
      </c>
      <c r="J67" s="156">
        <v>0.35339999999999999</v>
      </c>
    </row>
    <row r="68" spans="1:21" ht="13.9" customHeight="1" x14ac:dyDescent="0.25">
      <c r="A68" s="42"/>
      <c r="B68" s="6" t="s">
        <v>454</v>
      </c>
      <c r="C68" s="115">
        <v>1604</v>
      </c>
      <c r="D68" s="6">
        <v>40</v>
      </c>
      <c r="E68" s="52">
        <v>140</v>
      </c>
      <c r="F68" s="6">
        <v>65</v>
      </c>
      <c r="G68" s="6">
        <v>2</v>
      </c>
      <c r="H68" s="6">
        <v>50</v>
      </c>
      <c r="I68" s="7">
        <v>0.17299999999999999</v>
      </c>
      <c r="J68" s="156">
        <v>0.52980000000000005</v>
      </c>
    </row>
    <row r="69" spans="1:21" ht="13.9" customHeight="1" x14ac:dyDescent="0.25">
      <c r="A69" s="42"/>
      <c r="B69" s="6" t="s">
        <v>455</v>
      </c>
      <c r="C69" s="115">
        <v>1605</v>
      </c>
      <c r="D69" s="6">
        <v>40</v>
      </c>
      <c r="E69" s="52">
        <v>170</v>
      </c>
      <c r="F69" s="6">
        <v>90</v>
      </c>
      <c r="G69" s="6">
        <v>2</v>
      </c>
      <c r="H69" s="6">
        <v>25</v>
      </c>
      <c r="I69" s="7">
        <v>0.28499999999999998</v>
      </c>
      <c r="J69" s="156">
        <v>0.83650000000000002</v>
      </c>
    </row>
    <row r="70" spans="1:21" ht="13.9" customHeight="1" x14ac:dyDescent="0.25">
      <c r="A70" s="42"/>
      <c r="B70" s="6" t="s">
        <v>456</v>
      </c>
      <c r="C70" s="115">
        <v>1606</v>
      </c>
      <c r="D70" s="6">
        <v>50</v>
      </c>
      <c r="E70" s="52">
        <v>210</v>
      </c>
      <c r="F70" s="6">
        <v>100</v>
      </c>
      <c r="G70" s="6">
        <v>2</v>
      </c>
      <c r="H70" s="6">
        <v>25</v>
      </c>
      <c r="I70" s="7">
        <v>0.39200000000000002</v>
      </c>
      <c r="J70" s="156">
        <v>1.337</v>
      </c>
    </row>
    <row r="71" spans="1:21" ht="13.9" customHeight="1" thickBot="1" x14ac:dyDescent="0.3">
      <c r="A71" s="42"/>
      <c r="B71" s="8" t="s">
        <v>457</v>
      </c>
      <c r="C71" s="116">
        <v>1607</v>
      </c>
      <c r="D71" s="8">
        <v>50</v>
      </c>
      <c r="E71" s="53">
        <v>250</v>
      </c>
      <c r="F71" s="8">
        <v>65</v>
      </c>
      <c r="G71" s="8">
        <v>2</v>
      </c>
      <c r="H71" s="8">
        <v>25</v>
      </c>
      <c r="I71" s="9">
        <v>0.32</v>
      </c>
      <c r="J71" s="157">
        <v>1.2413000000000001</v>
      </c>
    </row>
    <row r="72" spans="1:21" ht="13.9" customHeight="1" x14ac:dyDescent="0.25">
      <c r="A72" s="42"/>
      <c r="B72" s="6" t="s">
        <v>458</v>
      </c>
      <c r="C72" s="115">
        <v>1608</v>
      </c>
      <c r="D72" s="6">
        <v>35</v>
      </c>
      <c r="E72" s="52">
        <v>105</v>
      </c>
      <c r="F72" s="6">
        <v>55</v>
      </c>
      <c r="G72" s="6">
        <v>2.5</v>
      </c>
      <c r="H72" s="6">
        <v>25</v>
      </c>
      <c r="I72" s="7">
        <v>0.14799999999999999</v>
      </c>
      <c r="J72" s="156">
        <v>0.57130000000000003</v>
      </c>
    </row>
    <row r="73" spans="1:21" ht="13.9" customHeight="1" x14ac:dyDescent="0.25">
      <c r="A73" s="42"/>
      <c r="B73" s="6" t="s">
        <v>459</v>
      </c>
      <c r="C73" s="115">
        <v>1609</v>
      </c>
      <c r="D73" s="6">
        <v>40</v>
      </c>
      <c r="E73" s="52">
        <v>140</v>
      </c>
      <c r="F73" s="6">
        <v>65</v>
      </c>
      <c r="G73" s="6">
        <v>2.5</v>
      </c>
      <c r="H73" s="6">
        <v>25</v>
      </c>
      <c r="I73" s="7">
        <v>0.215</v>
      </c>
      <c r="J73" s="156">
        <v>0.85429999999999995</v>
      </c>
      <c r="K73" s="30"/>
      <c r="L73" s="30"/>
      <c r="M73" s="30"/>
      <c r="N73" s="30"/>
      <c r="O73" s="31"/>
      <c r="P73" s="30"/>
      <c r="Q73" s="31"/>
      <c r="R73" s="32"/>
      <c r="S73" s="32"/>
      <c r="T73" s="33"/>
      <c r="U73" s="33"/>
    </row>
    <row r="74" spans="1:21" ht="13.9" customHeight="1" x14ac:dyDescent="0.25">
      <c r="A74" s="10"/>
      <c r="B74" s="6" t="s">
        <v>460</v>
      </c>
      <c r="C74" s="115">
        <v>1610</v>
      </c>
      <c r="D74" s="6">
        <v>40</v>
      </c>
      <c r="E74" s="52">
        <v>170</v>
      </c>
      <c r="F74" s="6">
        <v>90</v>
      </c>
      <c r="G74" s="6">
        <v>2.5</v>
      </c>
      <c r="H74" s="6">
        <v>25</v>
      </c>
      <c r="I74" s="7">
        <v>0.37</v>
      </c>
      <c r="J74" s="156">
        <v>1.3149</v>
      </c>
      <c r="K74" s="34"/>
      <c r="L74" s="35"/>
      <c r="M74" s="35"/>
      <c r="N74" s="35"/>
      <c r="O74" s="35"/>
      <c r="P74" s="34"/>
      <c r="Q74" s="36"/>
      <c r="R74" s="37"/>
      <c r="S74" s="38"/>
      <c r="T74" s="39"/>
      <c r="U74" s="39"/>
    </row>
    <row r="75" spans="1:21" ht="13.9" customHeight="1" x14ac:dyDescent="0.25">
      <c r="A75" s="73" t="s">
        <v>450</v>
      </c>
      <c r="B75" s="77"/>
      <c r="C75" s="78" t="s">
        <v>506</v>
      </c>
      <c r="D75" s="78" t="s">
        <v>5</v>
      </c>
      <c r="E75" s="78" t="s">
        <v>6</v>
      </c>
      <c r="F75" s="78" t="s">
        <v>7</v>
      </c>
      <c r="G75" s="78" t="s">
        <v>8</v>
      </c>
      <c r="H75" s="73" t="s">
        <v>9</v>
      </c>
      <c r="I75" s="79" t="s">
        <v>10</v>
      </c>
      <c r="J75" s="159" t="s">
        <v>630</v>
      </c>
      <c r="K75" s="34"/>
      <c r="L75" s="35"/>
      <c r="M75" s="35"/>
      <c r="N75" s="35"/>
      <c r="O75" s="35"/>
      <c r="P75" s="34"/>
      <c r="Q75" s="36"/>
      <c r="R75" s="37"/>
      <c r="S75" s="38"/>
      <c r="T75" s="39"/>
      <c r="U75" s="39"/>
    </row>
    <row r="76" spans="1:21" ht="13.9" customHeight="1" x14ac:dyDescent="0.25">
      <c r="A76" s="12"/>
      <c r="B76" s="6" t="s">
        <v>385</v>
      </c>
      <c r="C76" s="115">
        <v>2001</v>
      </c>
      <c r="D76" s="6">
        <v>40</v>
      </c>
      <c r="E76" s="6">
        <v>40</v>
      </c>
      <c r="F76" s="13">
        <v>20</v>
      </c>
      <c r="G76" s="6">
        <v>2</v>
      </c>
      <c r="H76" s="6">
        <v>50</v>
      </c>
      <c r="I76" s="7">
        <v>2.3E-2</v>
      </c>
      <c r="J76" s="156">
        <v>8.1000000000000003E-2</v>
      </c>
      <c r="K76" s="34"/>
      <c r="L76" s="34"/>
      <c r="M76" s="34"/>
      <c r="N76" s="34"/>
      <c r="O76" s="34"/>
      <c r="P76" s="34"/>
      <c r="Q76" s="40"/>
      <c r="R76" s="41"/>
      <c r="S76" s="38"/>
      <c r="T76" s="39"/>
      <c r="U76" s="39"/>
    </row>
    <row r="77" spans="1:21" ht="13.9" customHeight="1" x14ac:dyDescent="0.25">
      <c r="A77" s="42"/>
      <c r="B77" s="6" t="s">
        <v>386</v>
      </c>
      <c r="C77" s="115">
        <v>2002</v>
      </c>
      <c r="D77" s="6">
        <v>40</v>
      </c>
      <c r="E77" s="6">
        <v>40</v>
      </c>
      <c r="F77" s="13">
        <v>40</v>
      </c>
      <c r="G77" s="6">
        <v>2</v>
      </c>
      <c r="H77" s="6">
        <v>50</v>
      </c>
      <c r="I77" s="7">
        <v>4.8000000000000001E-2</v>
      </c>
      <c r="J77" s="156">
        <v>0.15540000000000001</v>
      </c>
      <c r="K77" s="34"/>
      <c r="L77" s="34"/>
      <c r="M77" s="34"/>
      <c r="N77" s="34"/>
      <c r="O77" s="34"/>
      <c r="P77" s="34"/>
      <c r="Q77" s="40"/>
      <c r="R77" s="41"/>
      <c r="S77" s="38"/>
      <c r="T77" s="39"/>
      <c r="U77" s="39"/>
    </row>
    <row r="78" spans="1:21" ht="13.9" customHeight="1" x14ac:dyDescent="0.25">
      <c r="A78" s="42"/>
      <c r="B78" s="6" t="s">
        <v>387</v>
      </c>
      <c r="C78" s="115">
        <v>2003</v>
      </c>
      <c r="D78" s="6">
        <v>50</v>
      </c>
      <c r="E78" s="6">
        <v>50</v>
      </c>
      <c r="F78" s="13">
        <v>40</v>
      </c>
      <c r="G78" s="6">
        <v>2</v>
      </c>
      <c r="H78" s="6">
        <v>50</v>
      </c>
      <c r="I78" s="7">
        <v>0.06</v>
      </c>
      <c r="J78" s="156">
        <v>0.19550000000000001</v>
      </c>
      <c r="K78" s="34"/>
      <c r="L78" s="34"/>
      <c r="M78" s="34"/>
      <c r="N78" s="34"/>
      <c r="O78" s="34"/>
      <c r="P78" s="34"/>
      <c r="Q78" s="40"/>
      <c r="R78" s="41"/>
      <c r="S78" s="38"/>
      <c r="T78" s="39"/>
      <c r="U78" s="39"/>
    </row>
    <row r="79" spans="1:21" ht="13.9" customHeight="1" x14ac:dyDescent="0.25">
      <c r="A79" s="42"/>
      <c r="B79" s="6" t="s">
        <v>388</v>
      </c>
      <c r="C79" s="115">
        <v>2004</v>
      </c>
      <c r="D79" s="6">
        <v>60</v>
      </c>
      <c r="E79" s="6">
        <v>60</v>
      </c>
      <c r="F79" s="13">
        <v>40</v>
      </c>
      <c r="G79" s="6">
        <v>2</v>
      </c>
      <c r="H79" s="6">
        <v>50</v>
      </c>
      <c r="I79" s="7">
        <v>7.0999999999999994E-2</v>
      </c>
      <c r="J79" s="156">
        <v>0.2298</v>
      </c>
      <c r="K79" s="34"/>
      <c r="L79" s="34"/>
      <c r="M79" s="34"/>
      <c r="N79" s="34"/>
      <c r="O79" s="34"/>
      <c r="P79" s="34"/>
      <c r="Q79" s="40"/>
      <c r="R79" s="41"/>
      <c r="S79" s="38"/>
      <c r="T79" s="39"/>
      <c r="U79" s="39"/>
    </row>
    <row r="80" spans="1:21" ht="13.9" customHeight="1" x14ac:dyDescent="0.25">
      <c r="A80" s="42"/>
      <c r="B80" s="6" t="s">
        <v>389</v>
      </c>
      <c r="C80" s="115">
        <v>2005</v>
      </c>
      <c r="D80" s="6">
        <v>80</v>
      </c>
      <c r="E80" s="6">
        <v>80</v>
      </c>
      <c r="F80" s="13">
        <v>40</v>
      </c>
      <c r="G80" s="6">
        <v>2</v>
      </c>
      <c r="H80" s="6">
        <v>50</v>
      </c>
      <c r="I80" s="7">
        <v>9.5000000000000001E-2</v>
      </c>
      <c r="J80" s="156">
        <v>0.3085</v>
      </c>
      <c r="K80" s="34"/>
      <c r="L80" s="34"/>
      <c r="M80" s="34"/>
      <c r="N80" s="34"/>
      <c r="O80" s="34"/>
      <c r="P80" s="34"/>
      <c r="Q80" s="40"/>
      <c r="R80" s="41"/>
      <c r="S80" s="38"/>
      <c r="T80" s="39"/>
      <c r="U80" s="39"/>
    </row>
    <row r="81" spans="1:21" ht="13.9" customHeight="1" x14ac:dyDescent="0.25">
      <c r="A81" s="42"/>
      <c r="B81" s="6" t="s">
        <v>390</v>
      </c>
      <c r="C81" s="115">
        <v>2006</v>
      </c>
      <c r="D81" s="6">
        <v>100</v>
      </c>
      <c r="E81" s="6">
        <v>100</v>
      </c>
      <c r="F81" s="13">
        <v>40</v>
      </c>
      <c r="G81" s="6">
        <v>2</v>
      </c>
      <c r="H81" s="6">
        <v>25</v>
      </c>
      <c r="I81" s="7">
        <v>0.121</v>
      </c>
      <c r="J81" s="156">
        <v>0.38550000000000001</v>
      </c>
      <c r="K81" s="34"/>
      <c r="L81" s="34"/>
      <c r="M81" s="34"/>
      <c r="N81" s="34"/>
      <c r="O81" s="34"/>
      <c r="P81" s="34"/>
      <c r="Q81" s="40"/>
      <c r="R81" s="41"/>
      <c r="S81" s="38"/>
      <c r="T81" s="39"/>
      <c r="U81" s="39"/>
    </row>
    <row r="82" spans="1:21" ht="13.9" customHeight="1" x14ac:dyDescent="0.25">
      <c r="A82" s="42"/>
      <c r="B82" s="6" t="s">
        <v>391</v>
      </c>
      <c r="C82" s="115">
        <v>2007</v>
      </c>
      <c r="D82" s="6">
        <v>40</v>
      </c>
      <c r="E82" s="6">
        <v>40</v>
      </c>
      <c r="F82" s="13">
        <v>50</v>
      </c>
      <c r="G82" s="6">
        <v>2</v>
      </c>
      <c r="H82" s="6">
        <v>50</v>
      </c>
      <c r="I82" s="7">
        <v>0.06</v>
      </c>
      <c r="J82" s="156">
        <v>0.2024</v>
      </c>
      <c r="K82" s="34"/>
      <c r="L82" s="34"/>
      <c r="M82" s="34"/>
      <c r="N82" s="34"/>
      <c r="O82" s="34"/>
      <c r="P82" s="34"/>
      <c r="Q82" s="40"/>
      <c r="R82" s="41"/>
      <c r="S82" s="38"/>
      <c r="T82" s="39"/>
      <c r="U82" s="39"/>
    </row>
    <row r="83" spans="1:21" ht="13.9" customHeight="1" x14ac:dyDescent="0.25">
      <c r="A83" s="42"/>
      <c r="B83" s="6" t="s">
        <v>392</v>
      </c>
      <c r="C83" s="115">
        <v>2008</v>
      </c>
      <c r="D83" s="6">
        <v>50</v>
      </c>
      <c r="E83" s="6">
        <v>50</v>
      </c>
      <c r="F83" s="13">
        <v>50</v>
      </c>
      <c r="G83" s="6">
        <v>2</v>
      </c>
      <c r="H83" s="6">
        <v>50</v>
      </c>
      <c r="I83" s="7">
        <v>7.3999999999999996E-2</v>
      </c>
      <c r="J83" s="156">
        <v>0.23930000000000001</v>
      </c>
      <c r="K83" s="34"/>
      <c r="L83" s="34"/>
      <c r="M83" s="34"/>
      <c r="N83" s="34"/>
      <c r="O83" s="34"/>
      <c r="P83" s="34"/>
      <c r="Q83" s="40"/>
      <c r="R83" s="41"/>
      <c r="S83" s="38"/>
      <c r="T83" s="39"/>
      <c r="U83" s="39"/>
    </row>
    <row r="84" spans="1:21" ht="13.9" customHeight="1" x14ac:dyDescent="0.25">
      <c r="A84" s="42"/>
      <c r="B84" s="6" t="s">
        <v>393</v>
      </c>
      <c r="C84" s="115">
        <v>2009</v>
      </c>
      <c r="D84" s="6">
        <v>60</v>
      </c>
      <c r="E84" s="6">
        <v>60</v>
      </c>
      <c r="F84" s="13">
        <v>50</v>
      </c>
      <c r="G84" s="6">
        <v>2</v>
      </c>
      <c r="H84" s="6">
        <v>50</v>
      </c>
      <c r="I84" s="7">
        <v>8.8999999999999996E-2</v>
      </c>
      <c r="J84" s="156">
        <v>0.2913</v>
      </c>
      <c r="K84" s="34"/>
      <c r="L84" s="34"/>
      <c r="M84" s="34"/>
      <c r="N84" s="34"/>
      <c r="O84" s="34"/>
      <c r="P84" s="34"/>
      <c r="Q84" s="40"/>
      <c r="R84" s="41"/>
      <c r="S84" s="38"/>
      <c r="T84" s="39"/>
      <c r="U84" s="39"/>
    </row>
    <row r="85" spans="1:21" ht="13.9" customHeight="1" x14ac:dyDescent="0.25">
      <c r="A85" s="42"/>
      <c r="B85" s="6" t="s">
        <v>394</v>
      </c>
      <c r="C85" s="115">
        <v>2010</v>
      </c>
      <c r="D85" s="6">
        <v>80</v>
      </c>
      <c r="E85" s="6">
        <v>80</v>
      </c>
      <c r="F85" s="13">
        <v>50</v>
      </c>
      <c r="G85" s="6">
        <v>2</v>
      </c>
      <c r="H85" s="6">
        <v>25</v>
      </c>
      <c r="I85" s="7">
        <v>0.121</v>
      </c>
      <c r="J85" s="156">
        <v>0.39100000000000001</v>
      </c>
      <c r="K85" s="34"/>
      <c r="L85" s="34"/>
      <c r="M85" s="34"/>
      <c r="N85" s="34"/>
      <c r="O85" s="34"/>
      <c r="P85" s="34"/>
      <c r="Q85" s="40"/>
      <c r="R85" s="41"/>
      <c r="S85" s="38"/>
      <c r="T85" s="39"/>
      <c r="U85" s="39"/>
    </row>
    <row r="86" spans="1:21" ht="13.9" customHeight="1" x14ac:dyDescent="0.25">
      <c r="A86" s="42"/>
      <c r="B86" s="6" t="s">
        <v>395</v>
      </c>
      <c r="C86" s="115">
        <v>2011</v>
      </c>
      <c r="D86" s="6">
        <v>100</v>
      </c>
      <c r="E86" s="6">
        <v>100</v>
      </c>
      <c r="F86" s="13">
        <v>50</v>
      </c>
      <c r="G86" s="6">
        <v>2</v>
      </c>
      <c r="H86" s="6">
        <v>25</v>
      </c>
      <c r="I86" s="7">
        <v>0.151</v>
      </c>
      <c r="J86" s="156">
        <v>0.57430000000000003</v>
      </c>
      <c r="K86" s="34"/>
      <c r="L86" s="34"/>
      <c r="M86" s="34"/>
      <c r="N86" s="34"/>
      <c r="O86" s="34"/>
      <c r="P86" s="34"/>
      <c r="Q86" s="40"/>
      <c r="R86" s="41"/>
      <c r="S86" s="38"/>
      <c r="T86" s="39"/>
      <c r="U86" s="39"/>
    </row>
    <row r="87" spans="1:21" ht="13.9" customHeight="1" x14ac:dyDescent="0.25">
      <c r="A87" s="42"/>
      <c r="B87" s="6" t="s">
        <v>396</v>
      </c>
      <c r="C87" s="115">
        <v>2012</v>
      </c>
      <c r="D87" s="6">
        <v>40</v>
      </c>
      <c r="E87" s="6">
        <v>40</v>
      </c>
      <c r="F87" s="13">
        <v>60</v>
      </c>
      <c r="G87" s="6">
        <v>2</v>
      </c>
      <c r="H87" s="6">
        <v>50</v>
      </c>
      <c r="I87" s="7">
        <v>7.0999999999999994E-2</v>
      </c>
      <c r="J87" s="156">
        <v>0.23300000000000001</v>
      </c>
      <c r="K87" s="34"/>
      <c r="L87" s="34"/>
      <c r="M87" s="34"/>
      <c r="N87" s="34"/>
      <c r="O87" s="34"/>
      <c r="P87" s="34"/>
      <c r="Q87" s="40"/>
      <c r="R87" s="41"/>
      <c r="S87" s="38"/>
      <c r="T87" s="39"/>
      <c r="U87" s="39"/>
    </row>
    <row r="88" spans="1:21" ht="13.9" customHeight="1" x14ac:dyDescent="0.25">
      <c r="A88" s="42"/>
      <c r="B88" s="6" t="s">
        <v>397</v>
      </c>
      <c r="C88" s="115">
        <v>2013</v>
      </c>
      <c r="D88" s="6">
        <v>50</v>
      </c>
      <c r="E88" s="6">
        <v>50</v>
      </c>
      <c r="F88" s="13">
        <v>60</v>
      </c>
      <c r="G88" s="6">
        <v>2</v>
      </c>
      <c r="H88" s="6">
        <v>50</v>
      </c>
      <c r="I88" s="7">
        <v>8.8999999999999996E-2</v>
      </c>
      <c r="J88" s="156">
        <v>0.29330000000000001</v>
      </c>
      <c r="K88" s="34"/>
      <c r="L88" s="34"/>
      <c r="M88" s="34"/>
      <c r="N88" s="34"/>
      <c r="O88" s="34"/>
      <c r="P88" s="34"/>
      <c r="Q88" s="40"/>
      <c r="R88" s="41"/>
      <c r="S88" s="38"/>
      <c r="T88" s="39"/>
      <c r="U88" s="39"/>
    </row>
    <row r="89" spans="1:21" ht="13.9" customHeight="1" x14ac:dyDescent="0.25">
      <c r="A89" s="42"/>
      <c r="B89" s="6" t="s">
        <v>398</v>
      </c>
      <c r="C89" s="115">
        <v>2014</v>
      </c>
      <c r="D89" s="6">
        <v>60</v>
      </c>
      <c r="E89" s="6">
        <v>60</v>
      </c>
      <c r="F89" s="13">
        <v>60</v>
      </c>
      <c r="G89" s="6">
        <v>2</v>
      </c>
      <c r="H89" s="6">
        <v>50</v>
      </c>
      <c r="I89" s="7">
        <v>0.108</v>
      </c>
      <c r="J89" s="156">
        <v>0.34449999999999997</v>
      </c>
      <c r="K89" s="34"/>
      <c r="L89" s="34"/>
      <c r="M89" s="34"/>
      <c r="N89" s="34"/>
      <c r="O89" s="34"/>
      <c r="P89" s="34"/>
      <c r="Q89" s="40"/>
      <c r="R89" s="41"/>
      <c r="S89" s="38"/>
      <c r="T89" s="39"/>
      <c r="U89" s="39"/>
    </row>
    <row r="90" spans="1:21" ht="13.9" customHeight="1" x14ac:dyDescent="0.25">
      <c r="A90" s="42"/>
      <c r="B90" s="6" t="s">
        <v>399</v>
      </c>
      <c r="C90" s="115">
        <v>2015</v>
      </c>
      <c r="D90" s="6">
        <v>80</v>
      </c>
      <c r="E90" s="6">
        <v>80</v>
      </c>
      <c r="F90" s="13">
        <v>60</v>
      </c>
      <c r="G90" s="6">
        <v>2</v>
      </c>
      <c r="H90" s="6">
        <v>25</v>
      </c>
      <c r="I90" s="7">
        <v>0.14499999999999999</v>
      </c>
      <c r="J90" s="156">
        <v>0.46260000000000001</v>
      </c>
      <c r="K90" s="34"/>
      <c r="L90" s="34"/>
      <c r="M90" s="34"/>
      <c r="N90" s="34"/>
      <c r="O90" s="34"/>
      <c r="P90" s="34"/>
      <c r="Q90" s="40"/>
      <c r="R90" s="41"/>
      <c r="S90" s="38"/>
      <c r="T90" s="39"/>
      <c r="U90" s="39"/>
    </row>
    <row r="91" spans="1:21" ht="13.9" customHeight="1" x14ac:dyDescent="0.25">
      <c r="A91" s="42"/>
      <c r="B91" s="6" t="s">
        <v>400</v>
      </c>
      <c r="C91" s="115">
        <v>2016</v>
      </c>
      <c r="D91" s="6">
        <v>100</v>
      </c>
      <c r="E91" s="6">
        <v>100</v>
      </c>
      <c r="F91" s="13">
        <v>60</v>
      </c>
      <c r="G91" s="6">
        <v>2</v>
      </c>
      <c r="H91" s="6">
        <v>25</v>
      </c>
      <c r="I91" s="7">
        <v>0.18099999999999999</v>
      </c>
      <c r="J91" s="156">
        <v>0.57010000000000005</v>
      </c>
      <c r="K91" s="34"/>
      <c r="L91" s="34"/>
      <c r="M91" s="34"/>
      <c r="N91" s="34"/>
      <c r="O91" s="34"/>
      <c r="P91" s="34"/>
      <c r="Q91" s="40"/>
      <c r="R91" s="41"/>
      <c r="S91" s="38"/>
      <c r="T91" s="39"/>
      <c r="U91" s="39"/>
    </row>
    <row r="92" spans="1:21" ht="13.9" customHeight="1" x14ac:dyDescent="0.25">
      <c r="A92" s="42"/>
      <c r="B92" s="6" t="s">
        <v>401</v>
      </c>
      <c r="C92" s="115">
        <v>2017</v>
      </c>
      <c r="D92" s="6">
        <v>160</v>
      </c>
      <c r="E92" s="6">
        <v>160</v>
      </c>
      <c r="F92" s="13">
        <v>60</v>
      </c>
      <c r="G92" s="6">
        <v>2</v>
      </c>
      <c r="H92" s="6">
        <v>20</v>
      </c>
      <c r="I92" s="7">
        <v>0.29499999999999998</v>
      </c>
      <c r="J92" s="156">
        <v>0.9385</v>
      </c>
      <c r="K92" s="34"/>
      <c r="L92" s="34"/>
      <c r="M92" s="34"/>
      <c r="N92" s="34"/>
      <c r="O92" s="34"/>
      <c r="P92" s="34"/>
      <c r="Q92" s="40"/>
      <c r="R92" s="41"/>
      <c r="S92" s="38"/>
      <c r="T92" s="39"/>
      <c r="U92" s="39"/>
    </row>
    <row r="93" spans="1:21" ht="13.9" customHeight="1" x14ac:dyDescent="0.25">
      <c r="A93" s="42"/>
      <c r="B93" s="6" t="s">
        <v>402</v>
      </c>
      <c r="C93" s="115">
        <v>2018</v>
      </c>
      <c r="D93" s="6">
        <v>40</v>
      </c>
      <c r="E93" s="6">
        <v>40</v>
      </c>
      <c r="F93" s="13">
        <v>80</v>
      </c>
      <c r="G93" s="6">
        <v>2</v>
      </c>
      <c r="H93" s="6">
        <v>50</v>
      </c>
      <c r="I93" s="7">
        <v>9.5000000000000001E-2</v>
      </c>
      <c r="J93" s="156">
        <v>0.30630000000000002</v>
      </c>
      <c r="K93" s="34"/>
      <c r="L93" s="34"/>
      <c r="M93" s="34"/>
      <c r="N93" s="34"/>
      <c r="O93" s="34"/>
      <c r="P93" s="34"/>
      <c r="Q93" s="40"/>
      <c r="R93" s="41"/>
      <c r="S93" s="38"/>
      <c r="T93" s="39"/>
      <c r="U93" s="39"/>
    </row>
    <row r="94" spans="1:21" ht="13.9" customHeight="1" x14ac:dyDescent="0.25">
      <c r="A94" s="42"/>
      <c r="B94" s="6" t="s">
        <v>403</v>
      </c>
      <c r="C94" s="115">
        <v>2019</v>
      </c>
      <c r="D94" s="6">
        <v>50</v>
      </c>
      <c r="E94" s="6">
        <v>50</v>
      </c>
      <c r="F94" s="13">
        <v>80</v>
      </c>
      <c r="G94" s="6">
        <v>2</v>
      </c>
      <c r="H94" s="6">
        <v>25</v>
      </c>
      <c r="I94" s="7">
        <v>0.121</v>
      </c>
      <c r="J94" s="156">
        <v>0.39100000000000001</v>
      </c>
      <c r="K94" s="34"/>
      <c r="L94" s="34"/>
      <c r="M94" s="34"/>
      <c r="N94" s="34"/>
      <c r="O94" s="34"/>
      <c r="P94" s="34"/>
      <c r="Q94" s="40"/>
      <c r="R94" s="41"/>
      <c r="S94" s="38"/>
      <c r="T94" s="39"/>
      <c r="U94" s="39"/>
    </row>
    <row r="95" spans="1:21" ht="13.9" customHeight="1" x14ac:dyDescent="0.25">
      <c r="A95" s="42"/>
      <c r="B95" s="6" t="s">
        <v>404</v>
      </c>
      <c r="C95" s="115">
        <v>2020</v>
      </c>
      <c r="D95" s="6">
        <v>60</v>
      </c>
      <c r="E95" s="6">
        <v>60</v>
      </c>
      <c r="F95" s="13">
        <v>80</v>
      </c>
      <c r="G95" s="6">
        <v>2</v>
      </c>
      <c r="H95" s="6">
        <v>25</v>
      </c>
      <c r="I95" s="7">
        <v>0.14499999999999999</v>
      </c>
      <c r="J95" s="156">
        <v>0.45290000000000002</v>
      </c>
      <c r="K95" s="34"/>
      <c r="L95" s="34"/>
      <c r="M95" s="34"/>
      <c r="N95" s="34"/>
      <c r="O95" s="34"/>
      <c r="P95" s="34"/>
      <c r="Q95" s="40"/>
      <c r="R95" s="41"/>
      <c r="S95" s="38"/>
      <c r="T95" s="39"/>
      <c r="U95" s="39"/>
    </row>
    <row r="96" spans="1:21" ht="13.9" customHeight="1" x14ac:dyDescent="0.25">
      <c r="A96" s="42"/>
      <c r="B96" s="6" t="s">
        <v>405</v>
      </c>
      <c r="C96" s="115">
        <v>2021</v>
      </c>
      <c r="D96" s="6">
        <v>80</v>
      </c>
      <c r="E96" s="6">
        <v>80</v>
      </c>
      <c r="F96" s="13">
        <v>80</v>
      </c>
      <c r="G96" s="6">
        <v>2</v>
      </c>
      <c r="H96" s="6">
        <v>25</v>
      </c>
      <c r="I96" s="7">
        <v>0.19600000000000001</v>
      </c>
      <c r="J96" s="156">
        <v>0.60809999999999997</v>
      </c>
      <c r="K96" s="34"/>
      <c r="L96" s="34"/>
      <c r="M96" s="34"/>
      <c r="N96" s="34"/>
      <c r="O96" s="34"/>
      <c r="P96" s="34"/>
      <c r="Q96" s="40"/>
      <c r="R96" s="41"/>
      <c r="S96" s="38"/>
      <c r="T96" s="39"/>
      <c r="U96" s="39"/>
    </row>
    <row r="97" spans="1:21" ht="13.9" customHeight="1" x14ac:dyDescent="0.25">
      <c r="A97" s="42"/>
      <c r="B97" s="6" t="s">
        <v>406</v>
      </c>
      <c r="C97" s="115">
        <v>2022</v>
      </c>
      <c r="D97" s="6">
        <v>100</v>
      </c>
      <c r="E97" s="6">
        <v>100</v>
      </c>
      <c r="F97" s="13">
        <v>80</v>
      </c>
      <c r="G97" s="6">
        <v>2</v>
      </c>
      <c r="H97" s="6">
        <v>25</v>
      </c>
      <c r="I97" s="7">
        <v>0.245</v>
      </c>
      <c r="J97" s="156">
        <v>0.7601</v>
      </c>
      <c r="K97" s="34"/>
      <c r="L97" s="34"/>
      <c r="M97" s="34"/>
      <c r="N97" s="34"/>
      <c r="O97" s="34"/>
      <c r="P97" s="34"/>
      <c r="Q97" s="40"/>
      <c r="R97" s="41"/>
      <c r="S97" s="38"/>
      <c r="T97" s="39"/>
      <c r="U97" s="39"/>
    </row>
    <row r="98" spans="1:21" ht="13.9" customHeight="1" x14ac:dyDescent="0.25">
      <c r="A98" s="42"/>
      <c r="B98" s="6" t="s">
        <v>407</v>
      </c>
      <c r="C98" s="115">
        <v>2023</v>
      </c>
      <c r="D98" s="6">
        <v>160</v>
      </c>
      <c r="E98" s="6">
        <v>160</v>
      </c>
      <c r="F98" s="13">
        <v>80</v>
      </c>
      <c r="G98" s="6">
        <v>2</v>
      </c>
      <c r="H98" s="6">
        <v>10</v>
      </c>
      <c r="I98" s="7">
        <v>0.39500000000000002</v>
      </c>
      <c r="J98" s="156">
        <v>1.26</v>
      </c>
      <c r="K98" s="34"/>
      <c r="L98" s="34"/>
      <c r="M98" s="34"/>
      <c r="N98" s="34"/>
      <c r="O98" s="34"/>
      <c r="P98" s="34"/>
      <c r="Q98" s="40"/>
      <c r="R98" s="41"/>
      <c r="S98" s="38"/>
      <c r="T98" s="39"/>
      <c r="U98" s="39"/>
    </row>
    <row r="99" spans="1:21" ht="13.9" customHeight="1" x14ac:dyDescent="0.25">
      <c r="A99" s="42"/>
      <c r="B99" s="6" t="s">
        <v>408</v>
      </c>
      <c r="C99" s="115">
        <v>2024</v>
      </c>
      <c r="D99" s="6">
        <v>40</v>
      </c>
      <c r="E99" s="6">
        <v>40</v>
      </c>
      <c r="F99" s="13">
        <v>100</v>
      </c>
      <c r="G99" s="6">
        <v>2</v>
      </c>
      <c r="H99" s="6">
        <v>25</v>
      </c>
      <c r="I99" s="7">
        <v>0.121</v>
      </c>
      <c r="J99" s="156">
        <v>0.38550000000000001</v>
      </c>
      <c r="K99" s="34"/>
      <c r="L99" s="34"/>
      <c r="M99" s="34"/>
      <c r="N99" s="34"/>
      <c r="O99" s="34"/>
      <c r="P99" s="34"/>
      <c r="Q99" s="40"/>
      <c r="R99" s="41"/>
      <c r="S99" s="38"/>
      <c r="T99" s="39"/>
      <c r="U99" s="39"/>
    </row>
    <row r="100" spans="1:21" ht="13.9" customHeight="1" x14ac:dyDescent="0.25">
      <c r="A100" s="42"/>
      <c r="B100" s="6" t="s">
        <v>409</v>
      </c>
      <c r="C100" s="115">
        <v>2025</v>
      </c>
      <c r="D100" s="6">
        <v>50</v>
      </c>
      <c r="E100" s="6">
        <v>50</v>
      </c>
      <c r="F100" s="13">
        <v>100</v>
      </c>
      <c r="G100" s="6">
        <v>2</v>
      </c>
      <c r="H100" s="6">
        <v>25</v>
      </c>
      <c r="I100" s="7">
        <v>0.151</v>
      </c>
      <c r="J100" s="156">
        <v>0.48880000000000001</v>
      </c>
      <c r="K100" s="34"/>
      <c r="L100" s="34"/>
      <c r="M100" s="34"/>
      <c r="N100" s="34"/>
      <c r="O100" s="34"/>
      <c r="P100" s="34"/>
      <c r="Q100" s="40"/>
      <c r="R100" s="41"/>
      <c r="S100" s="38"/>
      <c r="T100" s="39"/>
      <c r="U100" s="39"/>
    </row>
    <row r="101" spans="1:21" ht="13.9" customHeight="1" x14ac:dyDescent="0.25">
      <c r="A101" s="42"/>
      <c r="B101" s="6" t="s">
        <v>410</v>
      </c>
      <c r="C101" s="115">
        <v>2026</v>
      </c>
      <c r="D101" s="6">
        <v>60</v>
      </c>
      <c r="E101" s="6">
        <v>60</v>
      </c>
      <c r="F101" s="13">
        <v>100</v>
      </c>
      <c r="G101" s="6">
        <v>2</v>
      </c>
      <c r="H101" s="6">
        <v>25</v>
      </c>
      <c r="I101" s="7">
        <v>0.18099999999999999</v>
      </c>
      <c r="J101" s="156">
        <v>0.56599999999999995</v>
      </c>
      <c r="K101" s="34"/>
      <c r="L101" s="34"/>
      <c r="M101" s="34"/>
      <c r="N101" s="34"/>
      <c r="O101" s="34"/>
      <c r="P101" s="34"/>
      <c r="Q101" s="40"/>
      <c r="R101" s="41"/>
      <c r="S101" s="38"/>
      <c r="T101" s="39"/>
      <c r="U101" s="39"/>
    </row>
    <row r="102" spans="1:21" ht="13.9" customHeight="1" x14ac:dyDescent="0.25">
      <c r="A102" s="42"/>
      <c r="B102" s="6" t="s">
        <v>411</v>
      </c>
      <c r="C102" s="115">
        <v>2027</v>
      </c>
      <c r="D102" s="6">
        <v>80</v>
      </c>
      <c r="E102" s="6">
        <v>80</v>
      </c>
      <c r="F102" s="13">
        <v>100</v>
      </c>
      <c r="G102" s="6">
        <v>2</v>
      </c>
      <c r="H102" s="6">
        <v>25</v>
      </c>
      <c r="I102" s="7">
        <v>0.245</v>
      </c>
      <c r="J102" s="156">
        <v>0.7601</v>
      </c>
      <c r="K102" s="34"/>
      <c r="L102" s="34"/>
      <c r="M102" s="34"/>
      <c r="N102" s="34"/>
      <c r="O102" s="34"/>
      <c r="P102" s="34"/>
      <c r="Q102" s="40"/>
      <c r="R102" s="41"/>
      <c r="S102" s="38"/>
      <c r="T102" s="39"/>
      <c r="U102" s="39"/>
    </row>
    <row r="103" spans="1:21" ht="13.9" customHeight="1" x14ac:dyDescent="0.25">
      <c r="A103" s="42"/>
      <c r="B103" s="6" t="s">
        <v>412</v>
      </c>
      <c r="C103" s="115">
        <v>2028</v>
      </c>
      <c r="D103" s="6">
        <v>100</v>
      </c>
      <c r="E103" s="6">
        <v>100</v>
      </c>
      <c r="F103" s="13">
        <v>100</v>
      </c>
      <c r="G103" s="6">
        <v>2</v>
      </c>
      <c r="H103" s="6">
        <v>20</v>
      </c>
      <c r="I103" s="7">
        <v>0.307</v>
      </c>
      <c r="J103" s="156">
        <v>0.94340000000000002</v>
      </c>
      <c r="K103" s="34"/>
      <c r="L103" s="34"/>
      <c r="M103" s="34"/>
      <c r="N103" s="34"/>
      <c r="O103" s="34"/>
      <c r="P103" s="34"/>
      <c r="Q103" s="40"/>
      <c r="R103" s="41"/>
      <c r="S103" s="38"/>
      <c r="T103" s="39"/>
      <c r="U103" s="39"/>
    </row>
    <row r="104" spans="1:21" ht="13.9" customHeight="1" x14ac:dyDescent="0.25">
      <c r="A104" s="42"/>
      <c r="B104" s="6" t="s">
        <v>413</v>
      </c>
      <c r="C104" s="115">
        <v>2029</v>
      </c>
      <c r="D104" s="6">
        <v>160</v>
      </c>
      <c r="E104" s="6">
        <v>160</v>
      </c>
      <c r="F104" s="13">
        <v>100</v>
      </c>
      <c r="G104" s="6">
        <v>2</v>
      </c>
      <c r="H104" s="6">
        <v>10</v>
      </c>
      <c r="I104" s="7">
        <v>0.49399999999999999</v>
      </c>
      <c r="J104" s="156">
        <v>1.6079000000000001</v>
      </c>
      <c r="K104" s="34"/>
      <c r="L104" s="34"/>
      <c r="M104" s="34"/>
      <c r="N104" s="34"/>
      <c r="O104" s="34"/>
      <c r="P104" s="34"/>
      <c r="Q104" s="40"/>
      <c r="R104" s="41"/>
      <c r="S104" s="38"/>
      <c r="T104" s="39"/>
      <c r="U104" s="39"/>
    </row>
    <row r="105" spans="1:21" ht="13.9" customHeight="1" x14ac:dyDescent="0.25">
      <c r="A105" s="42"/>
      <c r="B105" s="6" t="s">
        <v>414</v>
      </c>
      <c r="C105" s="115">
        <v>2030</v>
      </c>
      <c r="D105" s="6">
        <v>40</v>
      </c>
      <c r="E105" s="6">
        <v>40</v>
      </c>
      <c r="F105" s="13">
        <v>120</v>
      </c>
      <c r="G105" s="6">
        <v>2</v>
      </c>
      <c r="H105" s="6">
        <v>25</v>
      </c>
      <c r="I105" s="7">
        <v>0.14499999999999999</v>
      </c>
      <c r="J105" s="156">
        <v>0.4824</v>
      </c>
      <c r="K105" s="34"/>
      <c r="L105" s="34"/>
      <c r="M105" s="34"/>
      <c r="N105" s="34"/>
      <c r="O105" s="34"/>
      <c r="P105" s="34"/>
      <c r="Q105" s="40"/>
      <c r="R105" s="41"/>
      <c r="S105" s="38"/>
      <c r="T105" s="39"/>
      <c r="U105" s="39"/>
    </row>
    <row r="106" spans="1:21" ht="13.9" customHeight="1" x14ac:dyDescent="0.25">
      <c r="A106" s="42"/>
      <c r="B106" s="6" t="s">
        <v>415</v>
      </c>
      <c r="C106" s="115">
        <v>2031</v>
      </c>
      <c r="D106" s="6">
        <v>60</v>
      </c>
      <c r="E106" s="6">
        <v>60</v>
      </c>
      <c r="F106" s="13">
        <v>120</v>
      </c>
      <c r="G106" s="6">
        <v>2</v>
      </c>
      <c r="H106" s="6">
        <v>25</v>
      </c>
      <c r="I106" s="7">
        <v>0.221</v>
      </c>
      <c r="J106" s="156">
        <v>0.77029999999999998</v>
      </c>
      <c r="K106" s="34"/>
      <c r="L106" s="34"/>
      <c r="M106" s="34"/>
      <c r="N106" s="34"/>
      <c r="O106" s="34"/>
      <c r="P106" s="34"/>
      <c r="Q106" s="40"/>
      <c r="R106" s="41"/>
      <c r="S106" s="38"/>
      <c r="T106" s="39"/>
      <c r="U106" s="39"/>
    </row>
    <row r="107" spans="1:21" ht="13.9" customHeight="1" x14ac:dyDescent="0.25">
      <c r="A107" s="42"/>
      <c r="B107" s="6" t="s">
        <v>416</v>
      </c>
      <c r="C107" s="115">
        <v>2032</v>
      </c>
      <c r="D107" s="6">
        <v>80</v>
      </c>
      <c r="E107" s="6">
        <v>80</v>
      </c>
      <c r="F107" s="13">
        <v>120</v>
      </c>
      <c r="G107" s="6">
        <v>2</v>
      </c>
      <c r="H107" s="6">
        <v>20</v>
      </c>
      <c r="I107" s="7">
        <v>0.29499999999999998</v>
      </c>
      <c r="J107" s="156">
        <v>1.0173000000000001</v>
      </c>
      <c r="K107" s="34"/>
      <c r="L107" s="34"/>
      <c r="M107" s="34"/>
      <c r="N107" s="34"/>
      <c r="O107" s="34"/>
      <c r="P107" s="34"/>
      <c r="Q107" s="40"/>
      <c r="R107" s="41"/>
      <c r="S107" s="38"/>
      <c r="T107" s="39"/>
      <c r="U107" s="39"/>
    </row>
    <row r="108" spans="1:21" ht="13.9" customHeight="1" x14ac:dyDescent="0.25">
      <c r="A108" s="42"/>
      <c r="B108" s="6" t="s">
        <v>417</v>
      </c>
      <c r="C108" s="115">
        <v>2033</v>
      </c>
      <c r="D108" s="6">
        <v>100</v>
      </c>
      <c r="E108" s="6">
        <v>100</v>
      </c>
      <c r="F108" s="13">
        <v>120</v>
      </c>
      <c r="G108" s="6">
        <v>2</v>
      </c>
      <c r="H108" s="6">
        <v>10</v>
      </c>
      <c r="I108" s="7">
        <v>0.37</v>
      </c>
      <c r="J108" s="156">
        <v>1.2304999999999999</v>
      </c>
      <c r="K108" s="34"/>
      <c r="L108" s="34"/>
      <c r="M108" s="34"/>
      <c r="N108" s="34"/>
      <c r="O108" s="34"/>
      <c r="P108" s="34"/>
      <c r="Q108" s="40"/>
      <c r="R108" s="41"/>
      <c r="S108" s="38"/>
      <c r="T108" s="39"/>
      <c r="U108" s="39"/>
    </row>
    <row r="109" spans="1:21" ht="13.9" customHeight="1" x14ac:dyDescent="0.25">
      <c r="A109" s="42"/>
      <c r="B109" s="6" t="s">
        <v>418</v>
      </c>
      <c r="C109" s="115">
        <v>2034</v>
      </c>
      <c r="D109" s="6">
        <v>140</v>
      </c>
      <c r="E109" s="6">
        <v>140</v>
      </c>
      <c r="F109" s="13">
        <v>120</v>
      </c>
      <c r="G109" s="6">
        <v>2</v>
      </c>
      <c r="H109" s="6">
        <v>10</v>
      </c>
      <c r="I109" s="7">
        <v>0.51800000000000002</v>
      </c>
      <c r="J109" s="156">
        <v>1.7685999999999999</v>
      </c>
      <c r="K109" s="34"/>
      <c r="L109" s="34"/>
      <c r="M109" s="34"/>
      <c r="N109" s="34"/>
      <c r="O109" s="34"/>
      <c r="P109" s="34"/>
      <c r="Q109" s="40"/>
      <c r="R109" s="41"/>
      <c r="S109" s="38"/>
      <c r="T109" s="39"/>
      <c r="U109" s="39"/>
    </row>
    <row r="110" spans="1:21" ht="13.9" customHeight="1" x14ac:dyDescent="0.25">
      <c r="A110" s="42"/>
      <c r="B110" s="6" t="s">
        <v>419</v>
      </c>
      <c r="C110" s="115">
        <v>2035</v>
      </c>
      <c r="D110" s="6">
        <v>160</v>
      </c>
      <c r="E110" s="6">
        <v>160</v>
      </c>
      <c r="F110" s="13">
        <v>120</v>
      </c>
      <c r="G110" s="6">
        <v>2</v>
      </c>
      <c r="H110" s="6">
        <v>10</v>
      </c>
      <c r="I110" s="7">
        <v>0.59299999999999997</v>
      </c>
      <c r="J110" s="156">
        <v>2.0213000000000001</v>
      </c>
      <c r="K110" s="34"/>
      <c r="L110" s="34"/>
      <c r="M110" s="34"/>
      <c r="N110" s="34"/>
      <c r="O110" s="34"/>
      <c r="P110" s="34"/>
      <c r="Q110" s="40"/>
      <c r="R110" s="41"/>
      <c r="S110" s="38"/>
      <c r="T110" s="39"/>
      <c r="U110" s="39"/>
    </row>
    <row r="111" spans="1:21" ht="13.9" customHeight="1" x14ac:dyDescent="0.25">
      <c r="A111" s="42"/>
      <c r="B111" s="6" t="s">
        <v>420</v>
      </c>
      <c r="C111" s="115">
        <v>2036</v>
      </c>
      <c r="D111" s="6">
        <v>200</v>
      </c>
      <c r="E111" s="6">
        <v>200</v>
      </c>
      <c r="F111" s="13">
        <v>120</v>
      </c>
      <c r="G111" s="6">
        <v>2</v>
      </c>
      <c r="H111" s="6">
        <v>5</v>
      </c>
      <c r="I111" s="7">
        <v>0.74399999999999999</v>
      </c>
      <c r="J111" s="156">
        <v>2.4609999999999999</v>
      </c>
      <c r="K111" s="34"/>
      <c r="L111" s="34"/>
      <c r="M111" s="34"/>
      <c r="N111" s="34"/>
      <c r="O111" s="34"/>
      <c r="P111" s="34"/>
      <c r="Q111" s="40"/>
      <c r="R111" s="41"/>
      <c r="S111" s="38"/>
      <c r="T111" s="39"/>
      <c r="U111" s="39"/>
    </row>
    <row r="112" spans="1:21" ht="13.9" customHeight="1" x14ac:dyDescent="0.25">
      <c r="A112" s="42"/>
      <c r="B112" s="6" t="s">
        <v>421</v>
      </c>
      <c r="C112" s="115">
        <v>2037</v>
      </c>
      <c r="D112" s="6">
        <v>40</v>
      </c>
      <c r="E112" s="6">
        <v>40</v>
      </c>
      <c r="F112" s="13">
        <v>140</v>
      </c>
      <c r="G112" s="6">
        <v>2</v>
      </c>
      <c r="H112" s="6">
        <v>25</v>
      </c>
      <c r="I112" s="7">
        <v>0.17100000000000001</v>
      </c>
      <c r="J112" s="156">
        <v>0.56279999999999997</v>
      </c>
      <c r="K112" s="34"/>
      <c r="L112" s="34"/>
      <c r="M112" s="34"/>
      <c r="N112" s="34"/>
      <c r="O112" s="34"/>
      <c r="P112" s="34"/>
      <c r="Q112" s="40"/>
      <c r="R112" s="41"/>
      <c r="S112" s="38"/>
      <c r="T112" s="39"/>
      <c r="U112" s="39"/>
    </row>
    <row r="113" spans="1:21" ht="13.9" customHeight="1" x14ac:dyDescent="0.25">
      <c r="A113" s="42"/>
      <c r="B113" s="6" t="s">
        <v>422</v>
      </c>
      <c r="C113" s="115">
        <v>2038</v>
      </c>
      <c r="D113" s="6">
        <v>60</v>
      </c>
      <c r="E113" s="6">
        <v>60</v>
      </c>
      <c r="F113" s="13">
        <v>140</v>
      </c>
      <c r="G113" s="6">
        <v>2</v>
      </c>
      <c r="H113" s="6">
        <v>25</v>
      </c>
      <c r="I113" s="7">
        <v>0.25800000000000001</v>
      </c>
      <c r="J113" s="156">
        <v>0.86709999999999998</v>
      </c>
      <c r="K113" s="34"/>
      <c r="L113" s="34"/>
      <c r="M113" s="34"/>
      <c r="N113" s="34"/>
      <c r="O113" s="34"/>
      <c r="P113" s="34"/>
      <c r="Q113" s="40"/>
      <c r="R113" s="41"/>
      <c r="S113" s="38"/>
      <c r="T113" s="39"/>
      <c r="U113" s="39"/>
    </row>
    <row r="114" spans="1:21" ht="13.9" customHeight="1" x14ac:dyDescent="0.25">
      <c r="A114" s="42"/>
      <c r="B114" s="6" t="s">
        <v>423</v>
      </c>
      <c r="C114" s="115">
        <v>2039</v>
      </c>
      <c r="D114" s="6">
        <v>80</v>
      </c>
      <c r="E114" s="6">
        <v>80</v>
      </c>
      <c r="F114" s="13">
        <v>140</v>
      </c>
      <c r="G114" s="6">
        <v>2</v>
      </c>
      <c r="H114" s="6">
        <v>10</v>
      </c>
      <c r="I114" s="7">
        <v>0.34499999999999997</v>
      </c>
      <c r="J114" s="156">
        <v>1.1714</v>
      </c>
      <c r="K114" s="14"/>
      <c r="L114" s="15"/>
      <c r="M114" s="15"/>
      <c r="N114" s="15"/>
      <c r="O114" s="16"/>
    </row>
    <row r="115" spans="1:21" ht="13.9" customHeight="1" x14ac:dyDescent="0.25">
      <c r="A115" s="42"/>
      <c r="B115" s="6" t="s">
        <v>424</v>
      </c>
      <c r="C115" s="115">
        <v>2040</v>
      </c>
      <c r="D115" s="6">
        <v>100</v>
      </c>
      <c r="E115" s="6">
        <v>100</v>
      </c>
      <c r="F115" s="13">
        <v>140</v>
      </c>
      <c r="G115" s="6">
        <v>2</v>
      </c>
      <c r="H115" s="6">
        <v>10</v>
      </c>
      <c r="I115" s="7">
        <v>0.432</v>
      </c>
      <c r="J115" s="156">
        <v>1.4834000000000001</v>
      </c>
      <c r="K115" s="14"/>
      <c r="L115" s="15"/>
      <c r="M115" s="15"/>
      <c r="N115" s="15"/>
      <c r="O115" s="16"/>
    </row>
    <row r="116" spans="1:21" ht="13.9" customHeight="1" x14ac:dyDescent="0.25">
      <c r="A116" s="42"/>
      <c r="B116" s="6" t="s">
        <v>425</v>
      </c>
      <c r="C116" s="115">
        <v>2041</v>
      </c>
      <c r="D116" s="6">
        <v>140</v>
      </c>
      <c r="E116" s="6">
        <v>140</v>
      </c>
      <c r="F116" s="13">
        <v>140</v>
      </c>
      <c r="G116" s="6">
        <v>2</v>
      </c>
      <c r="H116" s="6">
        <v>10</v>
      </c>
      <c r="I116" s="7">
        <v>0.60499999999999998</v>
      </c>
      <c r="J116" s="156">
        <v>1.9159999999999999</v>
      </c>
      <c r="K116" s="14"/>
      <c r="L116" s="15"/>
      <c r="M116" s="15"/>
      <c r="N116" s="15"/>
      <c r="O116" s="16"/>
    </row>
    <row r="117" spans="1:21" ht="13.9" customHeight="1" x14ac:dyDescent="0.25">
      <c r="A117" s="42"/>
      <c r="B117" s="6" t="s">
        <v>426</v>
      </c>
      <c r="C117" s="115">
        <v>2042</v>
      </c>
      <c r="D117" s="6">
        <v>160</v>
      </c>
      <c r="E117" s="6">
        <v>160</v>
      </c>
      <c r="F117" s="13">
        <v>140</v>
      </c>
      <c r="G117" s="6">
        <v>2</v>
      </c>
      <c r="H117" s="6">
        <v>10</v>
      </c>
      <c r="I117" s="7">
        <v>0.69599999999999995</v>
      </c>
      <c r="J117" s="156">
        <v>2.1898</v>
      </c>
      <c r="K117" s="14"/>
      <c r="L117" s="15"/>
      <c r="M117" s="15"/>
      <c r="N117" s="15"/>
      <c r="O117" s="16"/>
    </row>
    <row r="118" spans="1:21" ht="13.9" customHeight="1" x14ac:dyDescent="0.25">
      <c r="A118" s="42"/>
      <c r="B118" s="6" t="s">
        <v>427</v>
      </c>
      <c r="C118" s="115">
        <v>2043</v>
      </c>
      <c r="D118" s="6">
        <v>200</v>
      </c>
      <c r="E118" s="6">
        <v>200</v>
      </c>
      <c r="F118" s="13">
        <v>140</v>
      </c>
      <c r="G118" s="6">
        <v>2</v>
      </c>
      <c r="H118" s="6">
        <v>5</v>
      </c>
      <c r="I118" s="7">
        <v>0.86699999999999999</v>
      </c>
      <c r="J118" s="156">
        <v>2.9094000000000002</v>
      </c>
      <c r="K118" s="14"/>
      <c r="L118" s="15"/>
      <c r="M118" s="15"/>
      <c r="N118" s="15"/>
      <c r="O118" s="16"/>
    </row>
    <row r="119" spans="1:21" ht="13.9" customHeight="1" x14ac:dyDescent="0.25">
      <c r="A119" s="42"/>
      <c r="B119" s="6" t="s">
        <v>428</v>
      </c>
      <c r="C119" s="115">
        <v>2044</v>
      </c>
      <c r="D119" s="6">
        <v>40</v>
      </c>
      <c r="E119" s="6">
        <v>40</v>
      </c>
      <c r="F119" s="13">
        <v>160</v>
      </c>
      <c r="G119" s="6">
        <v>2</v>
      </c>
      <c r="H119" s="6">
        <v>25</v>
      </c>
      <c r="I119" s="7">
        <v>0.19600000000000001</v>
      </c>
      <c r="J119" s="156">
        <v>0.62560000000000004</v>
      </c>
      <c r="K119" s="14"/>
      <c r="L119" s="15"/>
      <c r="M119" s="15"/>
      <c r="N119" s="15"/>
      <c r="O119" s="16"/>
    </row>
    <row r="120" spans="1:21" ht="13.9" customHeight="1" x14ac:dyDescent="0.25">
      <c r="A120" s="42"/>
      <c r="B120" s="6" t="s">
        <v>429</v>
      </c>
      <c r="C120" s="115">
        <v>2045</v>
      </c>
      <c r="D120" s="6">
        <v>60</v>
      </c>
      <c r="E120" s="6">
        <v>60</v>
      </c>
      <c r="F120" s="13">
        <v>160</v>
      </c>
      <c r="G120" s="6">
        <v>2</v>
      </c>
      <c r="H120" s="6">
        <v>20</v>
      </c>
      <c r="I120" s="7">
        <v>0.29499999999999998</v>
      </c>
      <c r="J120" s="156">
        <v>1.0630999999999999</v>
      </c>
      <c r="K120" s="14"/>
      <c r="L120" s="15"/>
      <c r="M120" s="15"/>
      <c r="N120" s="15"/>
      <c r="O120" s="16"/>
    </row>
    <row r="121" spans="1:21" ht="13.9" customHeight="1" x14ac:dyDescent="0.25">
      <c r="A121" s="42"/>
      <c r="B121" s="6" t="s">
        <v>430</v>
      </c>
      <c r="C121" s="115">
        <v>2046</v>
      </c>
      <c r="D121" s="6">
        <v>80</v>
      </c>
      <c r="E121" s="6">
        <v>80</v>
      </c>
      <c r="F121" s="13">
        <v>160</v>
      </c>
      <c r="G121" s="6">
        <v>2</v>
      </c>
      <c r="H121" s="6">
        <v>10</v>
      </c>
      <c r="I121" s="7">
        <v>0.39500000000000002</v>
      </c>
      <c r="J121" s="156">
        <v>1.4</v>
      </c>
      <c r="K121" s="14"/>
      <c r="L121" s="15"/>
      <c r="M121" s="15"/>
      <c r="N121" s="15"/>
      <c r="O121" s="16"/>
    </row>
    <row r="122" spans="1:21" ht="13.9" customHeight="1" x14ac:dyDescent="0.25">
      <c r="A122" s="42"/>
      <c r="B122" s="6" t="s">
        <v>431</v>
      </c>
      <c r="C122" s="115">
        <v>2047</v>
      </c>
      <c r="D122" s="6">
        <v>100</v>
      </c>
      <c r="E122" s="6">
        <v>100</v>
      </c>
      <c r="F122" s="13">
        <v>160</v>
      </c>
      <c r="G122" s="6">
        <v>2</v>
      </c>
      <c r="H122" s="6">
        <v>10</v>
      </c>
      <c r="I122" s="7">
        <v>0.49399999999999999</v>
      </c>
      <c r="J122" s="156">
        <v>1.6625000000000001</v>
      </c>
      <c r="K122" s="14"/>
      <c r="L122" s="15"/>
      <c r="M122" s="15"/>
      <c r="N122" s="15"/>
      <c r="O122" s="16"/>
    </row>
    <row r="123" spans="1:21" ht="13.9" customHeight="1" x14ac:dyDescent="0.25">
      <c r="A123" s="42"/>
      <c r="B123" s="6" t="s">
        <v>432</v>
      </c>
      <c r="C123" s="115">
        <v>2048</v>
      </c>
      <c r="D123" s="6">
        <v>140</v>
      </c>
      <c r="E123" s="6">
        <v>140</v>
      </c>
      <c r="F123" s="13">
        <v>160</v>
      </c>
      <c r="G123" s="6">
        <v>2</v>
      </c>
      <c r="H123" s="6">
        <v>10</v>
      </c>
      <c r="I123" s="7">
        <v>0.69599999999999995</v>
      </c>
      <c r="J123" s="156">
        <v>2.2050000000000001</v>
      </c>
      <c r="K123" s="14"/>
      <c r="L123" s="15"/>
      <c r="M123" s="15"/>
      <c r="N123" s="15"/>
      <c r="O123" s="16"/>
    </row>
    <row r="124" spans="1:21" ht="13.9" customHeight="1" x14ac:dyDescent="0.25">
      <c r="A124" s="42"/>
      <c r="B124" s="6" t="s">
        <v>433</v>
      </c>
      <c r="C124" s="115">
        <v>2049</v>
      </c>
      <c r="D124" s="6">
        <v>160</v>
      </c>
      <c r="E124" s="6">
        <v>160</v>
      </c>
      <c r="F124" s="13">
        <v>160</v>
      </c>
      <c r="G124" s="6">
        <v>2</v>
      </c>
      <c r="H124" s="6">
        <v>5</v>
      </c>
      <c r="I124" s="7">
        <v>0.79400000000000004</v>
      </c>
      <c r="J124" s="156">
        <v>2.66</v>
      </c>
      <c r="K124" s="14"/>
      <c r="L124" s="15"/>
      <c r="M124" s="15"/>
      <c r="N124" s="15"/>
      <c r="O124" s="16"/>
    </row>
    <row r="125" spans="1:21" ht="13.9" customHeight="1" x14ac:dyDescent="0.25">
      <c r="A125" s="42"/>
      <c r="B125" s="6" t="s">
        <v>434</v>
      </c>
      <c r="C125" s="115">
        <v>2050</v>
      </c>
      <c r="D125" s="6">
        <v>200</v>
      </c>
      <c r="E125" s="6">
        <v>200</v>
      </c>
      <c r="F125" s="13">
        <v>160</v>
      </c>
      <c r="G125" s="6">
        <v>2</v>
      </c>
      <c r="H125" s="6">
        <v>5</v>
      </c>
      <c r="I125" s="7">
        <v>0.99299999999999999</v>
      </c>
      <c r="J125" s="156">
        <v>3.3250000000000002</v>
      </c>
      <c r="K125" s="14"/>
      <c r="L125" s="15"/>
      <c r="M125" s="15"/>
      <c r="N125" s="15"/>
      <c r="O125" s="16"/>
    </row>
    <row r="126" spans="1:21" ht="13.9" customHeight="1" x14ac:dyDescent="0.25">
      <c r="A126" s="42"/>
      <c r="B126" s="6" t="s">
        <v>435</v>
      </c>
      <c r="C126" s="115">
        <v>2051</v>
      </c>
      <c r="D126" s="6">
        <v>40</v>
      </c>
      <c r="E126" s="6">
        <v>40</v>
      </c>
      <c r="F126" s="13">
        <v>180</v>
      </c>
      <c r="G126" s="6">
        <v>2</v>
      </c>
      <c r="H126" s="6">
        <v>25</v>
      </c>
      <c r="I126" s="7">
        <v>0.221</v>
      </c>
      <c r="J126" s="156">
        <v>0.7974</v>
      </c>
      <c r="K126" s="14"/>
      <c r="L126" s="15"/>
      <c r="M126" s="15"/>
      <c r="N126" s="15"/>
      <c r="O126" s="16"/>
    </row>
    <row r="127" spans="1:21" ht="13.9" customHeight="1" x14ac:dyDescent="0.25">
      <c r="A127" s="42"/>
      <c r="B127" s="6" t="s">
        <v>436</v>
      </c>
      <c r="C127" s="115">
        <v>2052</v>
      </c>
      <c r="D127" s="6">
        <v>60</v>
      </c>
      <c r="E127" s="6">
        <v>60</v>
      </c>
      <c r="F127" s="13">
        <v>180</v>
      </c>
      <c r="G127" s="6">
        <v>2</v>
      </c>
      <c r="H127" s="6">
        <v>20</v>
      </c>
      <c r="I127" s="7">
        <v>0.33100000000000002</v>
      </c>
      <c r="J127" s="156">
        <v>1.1000000000000001</v>
      </c>
      <c r="K127" s="14"/>
      <c r="L127" s="15"/>
      <c r="M127" s="15"/>
      <c r="N127" s="15"/>
      <c r="O127" s="16"/>
    </row>
    <row r="128" spans="1:21" ht="13.9" customHeight="1" x14ac:dyDescent="0.25">
      <c r="A128" s="42"/>
      <c r="B128" s="6" t="s">
        <v>437</v>
      </c>
      <c r="C128" s="115">
        <v>2053</v>
      </c>
      <c r="D128" s="6">
        <v>80</v>
      </c>
      <c r="E128" s="6">
        <v>80</v>
      </c>
      <c r="F128" s="13">
        <v>180</v>
      </c>
      <c r="G128" s="6">
        <v>2</v>
      </c>
      <c r="H128" s="6">
        <v>10</v>
      </c>
      <c r="I128" s="7">
        <v>0.44400000000000001</v>
      </c>
      <c r="J128" s="156">
        <v>1.5061</v>
      </c>
      <c r="K128" s="14"/>
      <c r="L128" s="15"/>
      <c r="M128" s="15"/>
      <c r="N128" s="15"/>
      <c r="O128" s="16"/>
    </row>
    <row r="129" spans="1:17" ht="13.9" customHeight="1" x14ac:dyDescent="0.25">
      <c r="A129" s="42"/>
      <c r="B129" s="6" t="s">
        <v>438</v>
      </c>
      <c r="C129" s="115">
        <v>2054</v>
      </c>
      <c r="D129" s="6">
        <v>100</v>
      </c>
      <c r="E129" s="6">
        <v>100</v>
      </c>
      <c r="F129" s="13">
        <v>180</v>
      </c>
      <c r="G129" s="6">
        <v>2</v>
      </c>
      <c r="H129" s="6">
        <v>10</v>
      </c>
      <c r="I129" s="7">
        <v>0.55400000000000005</v>
      </c>
      <c r="J129" s="156">
        <v>1.8826000000000001</v>
      </c>
      <c r="K129" s="14"/>
      <c r="L129" s="15"/>
      <c r="M129" s="15"/>
      <c r="N129" s="15"/>
      <c r="O129" s="16"/>
    </row>
    <row r="130" spans="1:17" ht="13.9" customHeight="1" x14ac:dyDescent="0.25">
      <c r="A130" s="42"/>
      <c r="B130" s="6" t="s">
        <v>439</v>
      </c>
      <c r="C130" s="115">
        <v>2055</v>
      </c>
      <c r="D130" s="6">
        <v>140</v>
      </c>
      <c r="E130" s="6">
        <v>140</v>
      </c>
      <c r="F130" s="13">
        <v>180</v>
      </c>
      <c r="G130" s="6">
        <v>2</v>
      </c>
      <c r="H130" s="6">
        <v>5</v>
      </c>
      <c r="I130" s="7">
        <v>0.78100000000000003</v>
      </c>
      <c r="J130" s="156">
        <v>2.7391000000000001</v>
      </c>
      <c r="K130" s="14"/>
      <c r="L130" s="15"/>
      <c r="M130" s="15"/>
      <c r="N130" s="15"/>
      <c r="O130" s="16"/>
    </row>
    <row r="131" spans="1:17" ht="13.9" customHeight="1" x14ac:dyDescent="0.25">
      <c r="A131" s="42"/>
      <c r="B131" s="6" t="s">
        <v>440</v>
      </c>
      <c r="C131" s="115">
        <v>2056</v>
      </c>
      <c r="D131" s="6">
        <v>160</v>
      </c>
      <c r="E131" s="6">
        <v>160</v>
      </c>
      <c r="F131" s="13">
        <v>180</v>
      </c>
      <c r="G131" s="6">
        <v>2</v>
      </c>
      <c r="H131" s="6">
        <v>5</v>
      </c>
      <c r="I131" s="7">
        <v>0.89300000000000002</v>
      </c>
      <c r="J131" s="156">
        <v>3.0123000000000002</v>
      </c>
      <c r="K131" s="14"/>
      <c r="L131" s="15"/>
      <c r="M131" s="15"/>
      <c r="N131" s="15"/>
      <c r="O131" s="16"/>
    </row>
    <row r="132" spans="1:17" ht="13.9" customHeight="1" x14ac:dyDescent="0.25">
      <c r="A132" s="42"/>
      <c r="B132" s="6" t="s">
        <v>441</v>
      </c>
      <c r="C132" s="115">
        <v>2057</v>
      </c>
      <c r="D132" s="6">
        <v>200</v>
      </c>
      <c r="E132" s="6">
        <v>200</v>
      </c>
      <c r="F132" s="13">
        <v>180</v>
      </c>
      <c r="G132" s="6">
        <v>2</v>
      </c>
      <c r="H132" s="6">
        <v>5</v>
      </c>
      <c r="I132" s="7">
        <v>1.1160000000000001</v>
      </c>
      <c r="J132" s="156">
        <v>3.6915</v>
      </c>
      <c r="K132" s="14"/>
      <c r="L132" s="15"/>
      <c r="M132" s="15"/>
      <c r="N132" s="15"/>
      <c r="O132" s="16"/>
    </row>
    <row r="133" spans="1:17" ht="13.9" customHeight="1" x14ac:dyDescent="0.25">
      <c r="A133" s="42"/>
      <c r="B133" s="6" t="s">
        <v>442</v>
      </c>
      <c r="C133" s="115">
        <v>2058</v>
      </c>
      <c r="D133" s="6">
        <v>40</v>
      </c>
      <c r="E133" s="6">
        <v>40</v>
      </c>
      <c r="F133" s="13">
        <v>200</v>
      </c>
      <c r="G133" s="6">
        <v>2</v>
      </c>
      <c r="H133" s="6">
        <v>25</v>
      </c>
      <c r="I133" s="7">
        <v>0.245</v>
      </c>
      <c r="J133" s="156">
        <v>0.75480000000000003</v>
      </c>
      <c r="K133" s="14"/>
      <c r="L133" s="15"/>
      <c r="M133" s="15"/>
      <c r="N133" s="15"/>
      <c r="O133" s="16"/>
    </row>
    <row r="134" spans="1:17" ht="13.9" customHeight="1" x14ac:dyDescent="0.25">
      <c r="A134" s="42"/>
      <c r="B134" s="6" t="s">
        <v>443</v>
      </c>
      <c r="C134" s="115">
        <v>2059</v>
      </c>
      <c r="D134" s="6">
        <v>60</v>
      </c>
      <c r="E134" s="6">
        <v>60</v>
      </c>
      <c r="F134" s="13">
        <v>200</v>
      </c>
      <c r="G134" s="6">
        <v>2</v>
      </c>
      <c r="H134" s="6">
        <v>10</v>
      </c>
      <c r="I134" s="7">
        <v>0.37</v>
      </c>
      <c r="J134" s="156">
        <v>1.1649</v>
      </c>
      <c r="K134" s="17"/>
      <c r="L134" s="15"/>
      <c r="M134" s="15"/>
      <c r="N134" s="15"/>
      <c r="O134" s="16"/>
    </row>
    <row r="135" spans="1:17" ht="13.9" customHeight="1" x14ac:dyDescent="0.25">
      <c r="A135" s="42"/>
      <c r="B135" s="6" t="s">
        <v>444</v>
      </c>
      <c r="C135" s="115">
        <v>2060</v>
      </c>
      <c r="D135" s="6">
        <v>80</v>
      </c>
      <c r="E135" s="6">
        <v>80</v>
      </c>
      <c r="F135" s="13">
        <v>200</v>
      </c>
      <c r="G135" s="6">
        <v>2</v>
      </c>
      <c r="H135" s="6">
        <v>10</v>
      </c>
      <c r="I135" s="7">
        <v>0.49399999999999999</v>
      </c>
      <c r="J135" s="156">
        <v>1.5530999999999999</v>
      </c>
      <c r="K135" s="18"/>
      <c r="L135" s="15"/>
      <c r="M135" s="15"/>
      <c r="N135" s="15"/>
      <c r="O135" s="16"/>
    </row>
    <row r="136" spans="1:17" ht="13.9" customHeight="1" x14ac:dyDescent="0.25">
      <c r="A136" s="42"/>
      <c r="B136" s="6" t="s">
        <v>445</v>
      </c>
      <c r="C136" s="115">
        <v>2061</v>
      </c>
      <c r="D136" s="6">
        <v>100</v>
      </c>
      <c r="E136" s="6">
        <v>100</v>
      </c>
      <c r="F136" s="13">
        <v>200</v>
      </c>
      <c r="G136" s="6">
        <v>2</v>
      </c>
      <c r="H136" s="6">
        <v>10</v>
      </c>
      <c r="I136" s="7">
        <v>0.62</v>
      </c>
      <c r="J136" s="156">
        <v>2.0781000000000001</v>
      </c>
      <c r="K136" s="18"/>
      <c r="L136" s="15"/>
      <c r="M136" s="15"/>
      <c r="N136" s="15"/>
      <c r="O136" s="16"/>
    </row>
    <row r="137" spans="1:17" ht="13.9" customHeight="1" x14ac:dyDescent="0.25">
      <c r="A137" s="42"/>
      <c r="B137" s="6" t="s">
        <v>446</v>
      </c>
      <c r="C137" s="115">
        <v>2062</v>
      </c>
      <c r="D137" s="6">
        <v>140</v>
      </c>
      <c r="E137" s="6">
        <v>140</v>
      </c>
      <c r="F137" s="13">
        <v>200</v>
      </c>
      <c r="G137" s="6">
        <v>2</v>
      </c>
      <c r="H137" s="6">
        <v>5</v>
      </c>
      <c r="I137" s="7">
        <v>0.86699999999999999</v>
      </c>
      <c r="J137" s="156">
        <v>2.919</v>
      </c>
      <c r="K137" s="18"/>
      <c r="L137" s="15"/>
      <c r="M137" s="15"/>
      <c r="N137" s="15"/>
      <c r="O137" s="16"/>
    </row>
    <row r="138" spans="1:17" ht="13.9" customHeight="1" x14ac:dyDescent="0.25">
      <c r="A138" s="42"/>
      <c r="B138" s="6" t="s">
        <v>447</v>
      </c>
      <c r="C138" s="115">
        <v>2063</v>
      </c>
      <c r="D138" s="6">
        <v>160</v>
      </c>
      <c r="E138" s="6">
        <v>160</v>
      </c>
      <c r="F138" s="13">
        <v>200</v>
      </c>
      <c r="G138" s="6">
        <v>2</v>
      </c>
      <c r="H138" s="6">
        <v>5</v>
      </c>
      <c r="I138" s="7">
        <v>0.99299999999999999</v>
      </c>
      <c r="J138" s="156">
        <v>3.5</v>
      </c>
      <c r="K138" s="18"/>
      <c r="L138" s="15"/>
      <c r="M138" s="15"/>
      <c r="N138" s="15"/>
      <c r="O138" s="16"/>
    </row>
    <row r="139" spans="1:17" ht="13.9" customHeight="1" x14ac:dyDescent="0.25">
      <c r="A139" s="42"/>
      <c r="B139" s="6" t="s">
        <v>448</v>
      </c>
      <c r="C139" s="115">
        <v>2064</v>
      </c>
      <c r="D139" s="6">
        <v>200</v>
      </c>
      <c r="E139" s="6">
        <v>200</v>
      </c>
      <c r="F139" s="13">
        <v>200</v>
      </c>
      <c r="G139" s="6">
        <v>2</v>
      </c>
      <c r="H139" s="6">
        <v>5</v>
      </c>
      <c r="I139" s="7">
        <v>1.242</v>
      </c>
      <c r="J139" s="156">
        <v>3.9375</v>
      </c>
      <c r="K139" s="19"/>
      <c r="L139" s="19"/>
      <c r="M139" s="19"/>
      <c r="N139" s="19"/>
      <c r="O139" s="19"/>
      <c r="P139" s="19"/>
    </row>
    <row r="140" spans="1:17" ht="13.9" customHeight="1" x14ac:dyDescent="0.25">
      <c r="A140" s="10"/>
      <c r="B140" s="6" t="s">
        <v>449</v>
      </c>
      <c r="C140" s="115">
        <v>2065</v>
      </c>
      <c r="D140" s="6">
        <v>40</v>
      </c>
      <c r="E140" s="6">
        <v>40</v>
      </c>
      <c r="F140" s="13">
        <v>240</v>
      </c>
      <c r="G140" s="6">
        <v>2</v>
      </c>
      <c r="H140" s="6">
        <v>20</v>
      </c>
      <c r="I140" s="7">
        <v>0.29499999999999998</v>
      </c>
      <c r="J140" s="156">
        <v>0</v>
      </c>
      <c r="K140" s="19"/>
      <c r="L140" s="19"/>
      <c r="M140" s="19"/>
      <c r="N140" s="19"/>
      <c r="O140" s="19"/>
      <c r="P140" s="20"/>
    </row>
    <row r="141" spans="1:17" ht="13.9" customHeight="1" x14ac:dyDescent="0.25">
      <c r="A141" s="73" t="s">
        <v>372</v>
      </c>
      <c r="B141" s="77"/>
      <c r="C141" s="78" t="s">
        <v>506</v>
      </c>
      <c r="D141" s="78" t="s">
        <v>5</v>
      </c>
      <c r="E141" s="78" t="s">
        <v>6</v>
      </c>
      <c r="F141" s="78" t="s">
        <v>7</v>
      </c>
      <c r="G141" s="78" t="s">
        <v>8</v>
      </c>
      <c r="H141" s="73" t="s">
        <v>9</v>
      </c>
      <c r="I141" s="79" t="s">
        <v>10</v>
      </c>
      <c r="J141" s="159" t="s">
        <v>630</v>
      </c>
      <c r="K141" s="19"/>
      <c r="L141" s="19"/>
      <c r="M141" s="19"/>
      <c r="N141" s="19"/>
      <c r="O141" s="19"/>
      <c r="P141" s="19"/>
    </row>
    <row r="142" spans="1:17" ht="13.9" customHeight="1" x14ac:dyDescent="0.25">
      <c r="A142" s="12"/>
      <c r="B142" s="6" t="s">
        <v>373</v>
      </c>
      <c r="C142" s="115">
        <v>2101</v>
      </c>
      <c r="D142" s="6">
        <v>60</v>
      </c>
      <c r="E142" s="6">
        <v>40</v>
      </c>
      <c r="F142" s="13">
        <v>40</v>
      </c>
      <c r="G142" s="6">
        <v>2</v>
      </c>
      <c r="H142" s="6">
        <v>50</v>
      </c>
      <c r="I142" s="7">
        <v>0.06</v>
      </c>
      <c r="J142" s="156">
        <v>0.2079</v>
      </c>
      <c r="K142" s="21"/>
      <c r="L142" s="22"/>
      <c r="M142" s="22"/>
      <c r="N142" s="22"/>
      <c r="O142" s="16"/>
      <c r="P142" s="16"/>
    </row>
    <row r="143" spans="1:17" ht="13.9" customHeight="1" x14ac:dyDescent="0.25">
      <c r="A143" s="42"/>
      <c r="B143" s="6" t="s">
        <v>374</v>
      </c>
      <c r="C143" s="115">
        <v>2102</v>
      </c>
      <c r="D143" s="6">
        <v>80</v>
      </c>
      <c r="E143" s="6">
        <v>40</v>
      </c>
      <c r="F143" s="13">
        <v>40</v>
      </c>
      <c r="G143" s="6">
        <v>2</v>
      </c>
      <c r="H143" s="6">
        <v>50</v>
      </c>
      <c r="I143" s="7">
        <v>7.0999999999999994E-2</v>
      </c>
      <c r="J143" s="156">
        <v>0.24110000000000001</v>
      </c>
      <c r="K143" s="22"/>
      <c r="L143" s="22"/>
      <c r="M143" s="64"/>
      <c r="N143" s="22"/>
      <c r="O143" s="66"/>
      <c r="P143" s="65"/>
      <c r="Q143" s="5"/>
    </row>
    <row r="144" spans="1:17" ht="13.9" customHeight="1" x14ac:dyDescent="0.25">
      <c r="A144" s="42"/>
      <c r="B144" s="6" t="s">
        <v>375</v>
      </c>
      <c r="C144" s="115">
        <v>2103</v>
      </c>
      <c r="D144" s="6">
        <v>100</v>
      </c>
      <c r="E144" s="6">
        <v>40</v>
      </c>
      <c r="F144" s="13">
        <v>40</v>
      </c>
      <c r="G144" s="6">
        <v>2</v>
      </c>
      <c r="H144" s="6">
        <v>50</v>
      </c>
      <c r="I144" s="7">
        <v>8.4000000000000005E-2</v>
      </c>
      <c r="J144" s="156">
        <v>0.3044</v>
      </c>
      <c r="K144" s="22"/>
      <c r="L144" s="22"/>
      <c r="M144" s="64"/>
      <c r="N144" s="22"/>
      <c r="O144" s="66"/>
      <c r="P144" s="65"/>
      <c r="Q144" s="5"/>
    </row>
    <row r="145" spans="1:17" ht="13.9" customHeight="1" x14ac:dyDescent="0.25">
      <c r="A145" s="42"/>
      <c r="B145" s="6" t="s">
        <v>376</v>
      </c>
      <c r="C145" s="115">
        <v>2104</v>
      </c>
      <c r="D145" s="6">
        <v>120</v>
      </c>
      <c r="E145" s="6">
        <v>40</v>
      </c>
      <c r="F145" s="13">
        <v>40</v>
      </c>
      <c r="G145" s="6">
        <v>2</v>
      </c>
      <c r="H145" s="6">
        <v>50</v>
      </c>
      <c r="I145" s="7">
        <v>9.5000000000000001E-2</v>
      </c>
      <c r="J145" s="156">
        <v>0.3216</v>
      </c>
      <c r="K145" s="22"/>
      <c r="L145" s="22"/>
      <c r="M145" s="64"/>
      <c r="N145" s="22"/>
      <c r="O145" s="66"/>
      <c r="P145" s="65"/>
      <c r="Q145" s="5"/>
    </row>
    <row r="146" spans="1:17" ht="13.9" customHeight="1" x14ac:dyDescent="0.25">
      <c r="A146" s="42"/>
      <c r="B146" s="6" t="s">
        <v>377</v>
      </c>
      <c r="C146" s="115">
        <v>2105</v>
      </c>
      <c r="D146" s="6">
        <v>160</v>
      </c>
      <c r="E146" s="6">
        <v>40</v>
      </c>
      <c r="F146" s="13">
        <v>40</v>
      </c>
      <c r="G146" s="6">
        <v>2</v>
      </c>
      <c r="H146" s="6">
        <v>25</v>
      </c>
      <c r="I146" s="7">
        <v>0.121</v>
      </c>
      <c r="J146" s="156">
        <v>0.432</v>
      </c>
      <c r="K146" s="22"/>
      <c r="L146" s="22"/>
      <c r="M146" s="64"/>
      <c r="N146" s="22"/>
      <c r="O146" s="66"/>
      <c r="P146" s="65"/>
      <c r="Q146" s="5"/>
    </row>
    <row r="147" spans="1:17" ht="13.9" customHeight="1" x14ac:dyDescent="0.25">
      <c r="A147" s="42"/>
      <c r="B147" s="6" t="s">
        <v>378</v>
      </c>
      <c r="C147" s="115">
        <v>2106</v>
      </c>
      <c r="D147" s="6">
        <v>200</v>
      </c>
      <c r="E147" s="6">
        <v>40</v>
      </c>
      <c r="F147" s="13">
        <v>40</v>
      </c>
      <c r="G147" s="6">
        <v>2</v>
      </c>
      <c r="H147" s="6">
        <v>25</v>
      </c>
      <c r="I147" s="7">
        <v>0.14499999999999999</v>
      </c>
      <c r="J147" s="156">
        <v>0.46929999999999999</v>
      </c>
      <c r="K147" s="22"/>
      <c r="L147" s="22"/>
      <c r="M147" s="64"/>
      <c r="N147" s="22"/>
      <c r="O147" s="66"/>
      <c r="P147" s="65"/>
      <c r="Q147" s="5"/>
    </row>
    <row r="148" spans="1:17" ht="13.9" customHeight="1" x14ac:dyDescent="0.25">
      <c r="A148" s="42"/>
      <c r="B148" s="6" t="s">
        <v>379</v>
      </c>
      <c r="C148" s="115">
        <v>2107</v>
      </c>
      <c r="D148" s="6">
        <v>300</v>
      </c>
      <c r="E148" s="6">
        <v>40</v>
      </c>
      <c r="F148" s="13">
        <v>40</v>
      </c>
      <c r="G148" s="6">
        <v>2</v>
      </c>
      <c r="H148" s="6">
        <v>25</v>
      </c>
      <c r="I148" s="7">
        <v>0.20799999999999999</v>
      </c>
      <c r="J148" s="156">
        <v>0.73450000000000004</v>
      </c>
      <c r="K148" s="22"/>
      <c r="L148" s="22"/>
      <c r="M148" s="64"/>
      <c r="N148" s="22"/>
      <c r="O148" s="66"/>
      <c r="P148" s="65"/>
      <c r="Q148" s="5"/>
    </row>
    <row r="149" spans="1:17" ht="13.9" customHeight="1" x14ac:dyDescent="0.25">
      <c r="A149" s="42"/>
      <c r="B149" s="6" t="s">
        <v>380</v>
      </c>
      <c r="C149" s="115">
        <v>2108</v>
      </c>
      <c r="D149" s="6">
        <v>320</v>
      </c>
      <c r="E149" s="6">
        <v>40</v>
      </c>
      <c r="F149" s="13">
        <v>40</v>
      </c>
      <c r="G149" s="6">
        <v>2</v>
      </c>
      <c r="H149" s="6">
        <v>25</v>
      </c>
      <c r="I149" s="7">
        <v>0.221</v>
      </c>
      <c r="J149" s="156">
        <v>0.74329999999999996</v>
      </c>
      <c r="K149" s="22"/>
      <c r="L149" s="22"/>
      <c r="M149" s="64"/>
      <c r="N149" s="22"/>
      <c r="O149" s="66"/>
      <c r="P149" s="65"/>
      <c r="Q149" s="5"/>
    </row>
    <row r="150" spans="1:17" ht="13.9" customHeight="1" x14ac:dyDescent="0.25">
      <c r="A150" s="42"/>
      <c r="B150" s="6" t="s">
        <v>381</v>
      </c>
      <c r="C150" s="115">
        <v>2109</v>
      </c>
      <c r="D150" s="6">
        <v>400</v>
      </c>
      <c r="E150" s="6">
        <v>40</v>
      </c>
      <c r="F150" s="13">
        <v>40</v>
      </c>
      <c r="G150" s="6">
        <v>2</v>
      </c>
      <c r="H150" s="6">
        <v>20</v>
      </c>
      <c r="I150" s="7">
        <v>0.27</v>
      </c>
      <c r="J150" s="156">
        <v>0.94450000000000001</v>
      </c>
      <c r="K150" s="22"/>
      <c r="L150" s="22"/>
      <c r="M150" s="64"/>
      <c r="N150" s="22"/>
      <c r="O150" s="66"/>
      <c r="P150" s="65"/>
      <c r="Q150" s="5"/>
    </row>
    <row r="151" spans="1:17" ht="13.9" customHeight="1" x14ac:dyDescent="0.25">
      <c r="A151" s="42"/>
      <c r="B151" s="6" t="s">
        <v>382</v>
      </c>
      <c r="C151" s="115">
        <v>2110</v>
      </c>
      <c r="D151" s="6">
        <v>80</v>
      </c>
      <c r="E151" s="6">
        <v>40</v>
      </c>
      <c r="F151" s="13">
        <v>80</v>
      </c>
      <c r="G151" s="6">
        <v>2</v>
      </c>
      <c r="H151" s="6">
        <v>25</v>
      </c>
      <c r="I151" s="7">
        <v>0.14499999999999999</v>
      </c>
      <c r="J151" s="156">
        <v>0.4889</v>
      </c>
      <c r="K151" s="22"/>
      <c r="L151" s="22"/>
      <c r="M151" s="64"/>
      <c r="N151" s="22"/>
      <c r="O151" s="66"/>
      <c r="P151" s="65"/>
      <c r="Q151" s="5"/>
    </row>
    <row r="152" spans="1:17" ht="13.9" customHeight="1" x14ac:dyDescent="0.25">
      <c r="A152" s="42"/>
      <c r="B152" s="6" t="s">
        <v>383</v>
      </c>
      <c r="C152" s="115">
        <v>2111</v>
      </c>
      <c r="D152" s="6">
        <v>120</v>
      </c>
      <c r="E152" s="6">
        <v>40</v>
      </c>
      <c r="F152" s="13">
        <v>80</v>
      </c>
      <c r="G152" s="6">
        <v>2</v>
      </c>
      <c r="H152" s="6">
        <v>25</v>
      </c>
      <c r="I152" s="7">
        <v>0.19600000000000001</v>
      </c>
      <c r="J152" s="156">
        <v>0.65410000000000001</v>
      </c>
      <c r="K152" s="22"/>
      <c r="L152" s="22"/>
      <c r="M152" s="64"/>
      <c r="N152" s="22"/>
      <c r="O152" s="66"/>
      <c r="P152" s="65"/>
      <c r="Q152" s="5"/>
    </row>
    <row r="153" spans="1:17" ht="13.9" customHeight="1" x14ac:dyDescent="0.25">
      <c r="A153" s="10"/>
      <c r="B153" s="6" t="s">
        <v>384</v>
      </c>
      <c r="C153" s="115">
        <v>2112</v>
      </c>
      <c r="D153" s="6">
        <v>200</v>
      </c>
      <c r="E153" s="6">
        <v>40</v>
      </c>
      <c r="F153" s="13">
        <v>80</v>
      </c>
      <c r="G153" s="6">
        <v>2</v>
      </c>
      <c r="H153" s="6">
        <v>20</v>
      </c>
      <c r="I153" s="7">
        <v>0.29499999999999998</v>
      </c>
      <c r="J153" s="156">
        <v>0.95809999999999995</v>
      </c>
      <c r="K153" s="22"/>
      <c r="L153" s="22"/>
      <c r="M153" s="64"/>
      <c r="N153" s="22"/>
      <c r="O153" s="66"/>
      <c r="P153" s="65"/>
      <c r="Q153" s="5"/>
    </row>
    <row r="154" spans="1:17" ht="13.9" customHeight="1" x14ac:dyDescent="0.25">
      <c r="A154" s="73" t="s">
        <v>250</v>
      </c>
      <c r="B154" s="84"/>
      <c r="C154" s="78" t="s">
        <v>506</v>
      </c>
      <c r="D154" s="85" t="s">
        <v>5</v>
      </c>
      <c r="E154" s="78" t="s">
        <v>6</v>
      </c>
      <c r="F154" s="78" t="s">
        <v>7</v>
      </c>
      <c r="G154" s="78" t="s">
        <v>8</v>
      </c>
      <c r="H154" s="73" t="s">
        <v>9</v>
      </c>
      <c r="I154" s="79" t="s">
        <v>10</v>
      </c>
      <c r="J154" s="159" t="s">
        <v>630</v>
      </c>
      <c r="K154" s="22"/>
      <c r="L154" s="22"/>
      <c r="M154" s="64"/>
      <c r="N154" s="22"/>
      <c r="O154" s="66"/>
      <c r="P154" s="65"/>
      <c r="Q154" s="5"/>
    </row>
    <row r="155" spans="1:17" ht="13.9" customHeight="1" x14ac:dyDescent="0.25">
      <c r="A155" s="12"/>
      <c r="B155" s="6" t="s">
        <v>251</v>
      </c>
      <c r="C155" s="115">
        <v>2201</v>
      </c>
      <c r="D155" s="23">
        <v>80</v>
      </c>
      <c r="E155" s="6"/>
      <c r="F155" s="13">
        <v>40</v>
      </c>
      <c r="G155" s="6">
        <v>2</v>
      </c>
      <c r="H155" s="23">
        <v>50</v>
      </c>
      <c r="I155" s="7">
        <v>4.8000000000000001E-2</v>
      </c>
      <c r="J155" s="156">
        <v>0.151</v>
      </c>
      <c r="K155" s="28"/>
      <c r="L155" s="22"/>
      <c r="M155" s="64"/>
      <c r="N155" s="22"/>
      <c r="O155" s="16"/>
      <c r="P155" s="16"/>
    </row>
    <row r="156" spans="1:17" ht="13.9" customHeight="1" x14ac:dyDescent="0.25">
      <c r="A156" s="42"/>
      <c r="B156" s="24" t="s">
        <v>252</v>
      </c>
      <c r="C156" s="118">
        <v>2202</v>
      </c>
      <c r="D156" s="23">
        <v>100</v>
      </c>
      <c r="E156" s="6"/>
      <c r="F156" s="25">
        <v>40</v>
      </c>
      <c r="G156" s="6">
        <v>2</v>
      </c>
      <c r="H156" s="23">
        <v>50</v>
      </c>
      <c r="I156" s="7">
        <v>0.06</v>
      </c>
      <c r="J156" s="156">
        <v>0.19</v>
      </c>
      <c r="K156" s="28"/>
      <c r="L156" s="22"/>
      <c r="M156" s="64"/>
      <c r="N156" s="22"/>
      <c r="O156" s="16"/>
      <c r="P156" s="16"/>
    </row>
    <row r="157" spans="1:17" ht="13.9" customHeight="1" x14ac:dyDescent="0.25">
      <c r="A157" s="42"/>
      <c r="B157" s="24" t="s">
        <v>253</v>
      </c>
      <c r="C157" s="118">
        <v>2203</v>
      </c>
      <c r="D157" s="23">
        <v>120</v>
      </c>
      <c r="E157" s="6"/>
      <c r="F157" s="25">
        <v>40</v>
      </c>
      <c r="G157" s="6">
        <v>2</v>
      </c>
      <c r="H157" s="23">
        <v>50</v>
      </c>
      <c r="I157" s="7">
        <v>7.0999999999999994E-2</v>
      </c>
      <c r="J157" s="156">
        <v>0.2273</v>
      </c>
      <c r="K157" s="28"/>
      <c r="L157" s="22"/>
      <c r="M157" s="64"/>
      <c r="N157" s="22"/>
      <c r="O157" s="16"/>
      <c r="P157" s="16"/>
    </row>
    <row r="158" spans="1:17" ht="13.9" customHeight="1" x14ac:dyDescent="0.25">
      <c r="A158" s="42"/>
      <c r="B158" s="24" t="s">
        <v>254</v>
      </c>
      <c r="C158" s="118">
        <v>2204</v>
      </c>
      <c r="D158" s="23">
        <v>140</v>
      </c>
      <c r="E158" s="6"/>
      <c r="F158" s="25">
        <v>40</v>
      </c>
      <c r="G158" s="6">
        <v>2</v>
      </c>
      <c r="H158" s="23">
        <v>50</v>
      </c>
      <c r="I158" s="7">
        <v>8.4000000000000005E-2</v>
      </c>
      <c r="J158" s="156">
        <v>0.27179999999999999</v>
      </c>
      <c r="K158" s="28"/>
      <c r="L158" s="22"/>
      <c r="M158" s="64"/>
      <c r="N158" s="22"/>
      <c r="O158" s="16"/>
      <c r="P158" s="16"/>
    </row>
    <row r="159" spans="1:17" ht="13.9" customHeight="1" x14ac:dyDescent="0.25">
      <c r="A159" s="42"/>
      <c r="B159" s="24" t="s">
        <v>255</v>
      </c>
      <c r="C159" s="118">
        <v>2205</v>
      </c>
      <c r="D159" s="23">
        <v>160</v>
      </c>
      <c r="E159" s="6"/>
      <c r="F159" s="25">
        <v>40</v>
      </c>
      <c r="G159" s="6">
        <v>2</v>
      </c>
      <c r="H159" s="23">
        <v>50</v>
      </c>
      <c r="I159" s="7">
        <v>9.5000000000000001E-2</v>
      </c>
      <c r="J159" s="156">
        <v>0.31290000000000001</v>
      </c>
      <c r="K159" s="28"/>
      <c r="L159" s="22"/>
      <c r="M159" s="64"/>
      <c r="N159" s="22"/>
      <c r="O159" s="16"/>
      <c r="P159" s="16"/>
    </row>
    <row r="160" spans="1:17" ht="13.9" customHeight="1" x14ac:dyDescent="0.25">
      <c r="A160" s="42"/>
      <c r="B160" s="24" t="s">
        <v>256</v>
      </c>
      <c r="C160" s="118">
        <v>2206</v>
      </c>
      <c r="D160" s="23">
        <v>200</v>
      </c>
      <c r="E160" s="6"/>
      <c r="F160" s="25">
        <v>40</v>
      </c>
      <c r="G160" s="6">
        <v>2</v>
      </c>
      <c r="H160" s="23">
        <v>25</v>
      </c>
      <c r="I160" s="7">
        <v>0.121</v>
      </c>
      <c r="J160" s="156">
        <v>0.38550000000000001</v>
      </c>
      <c r="K160" s="28"/>
      <c r="L160" s="22"/>
      <c r="M160" s="64"/>
      <c r="N160" s="22"/>
      <c r="O160" s="16"/>
      <c r="P160" s="16"/>
    </row>
    <row r="161" spans="1:16" ht="13.9" customHeight="1" x14ac:dyDescent="0.25">
      <c r="A161" s="42"/>
      <c r="B161" s="24" t="s">
        <v>257</v>
      </c>
      <c r="C161" s="118">
        <v>2207</v>
      </c>
      <c r="D161" s="23">
        <v>240</v>
      </c>
      <c r="E161" s="6"/>
      <c r="F161" s="25">
        <v>40</v>
      </c>
      <c r="G161" s="6">
        <v>2</v>
      </c>
      <c r="H161" s="23">
        <v>20</v>
      </c>
      <c r="I161" s="7">
        <v>0.14499999999999999</v>
      </c>
      <c r="J161" s="156">
        <v>0.45290000000000002</v>
      </c>
      <c r="K161" s="28"/>
      <c r="L161" s="22"/>
      <c r="M161" s="64"/>
      <c r="N161" s="22"/>
      <c r="O161" s="16"/>
      <c r="P161" s="16"/>
    </row>
    <row r="162" spans="1:16" ht="13.9" customHeight="1" x14ac:dyDescent="0.25">
      <c r="A162" s="42"/>
      <c r="B162" s="24" t="s">
        <v>258</v>
      </c>
      <c r="C162" s="118">
        <v>2208</v>
      </c>
      <c r="D162" s="23">
        <v>260</v>
      </c>
      <c r="E162" s="6"/>
      <c r="F162" s="25">
        <v>40</v>
      </c>
      <c r="G162" s="6">
        <v>2</v>
      </c>
      <c r="H162" s="23">
        <v>20</v>
      </c>
      <c r="I162" s="7">
        <v>0.157</v>
      </c>
      <c r="J162" s="156">
        <v>0.49759999999999999</v>
      </c>
      <c r="K162" s="28"/>
      <c r="L162" s="22"/>
      <c r="M162" s="64"/>
      <c r="N162" s="22"/>
      <c r="O162" s="16"/>
      <c r="P162" s="16"/>
    </row>
    <row r="163" spans="1:16" ht="13.9" customHeight="1" x14ac:dyDescent="0.25">
      <c r="A163" s="42"/>
      <c r="B163" s="24" t="s">
        <v>259</v>
      </c>
      <c r="C163" s="118">
        <v>2209</v>
      </c>
      <c r="D163" s="23">
        <v>300</v>
      </c>
      <c r="E163" s="6"/>
      <c r="F163" s="25">
        <v>40</v>
      </c>
      <c r="G163" s="6">
        <v>2</v>
      </c>
      <c r="H163" s="23">
        <v>20</v>
      </c>
      <c r="I163" s="7">
        <v>0.18099999999999999</v>
      </c>
      <c r="J163" s="156">
        <v>0.57430000000000003</v>
      </c>
      <c r="K163" s="28"/>
      <c r="L163" s="22"/>
      <c r="M163" s="64"/>
      <c r="N163" s="22"/>
      <c r="O163" s="16"/>
      <c r="P163" s="16"/>
    </row>
    <row r="164" spans="1:16" ht="13.9" customHeight="1" x14ac:dyDescent="0.25">
      <c r="A164" s="42"/>
      <c r="B164" s="24" t="s">
        <v>260</v>
      </c>
      <c r="C164" s="118">
        <v>2210</v>
      </c>
      <c r="D164" s="23">
        <v>340</v>
      </c>
      <c r="E164" s="6"/>
      <c r="F164" s="25">
        <v>40</v>
      </c>
      <c r="G164" s="6">
        <v>2</v>
      </c>
      <c r="H164" s="23">
        <v>20</v>
      </c>
      <c r="I164" s="7">
        <v>0.20799999999999999</v>
      </c>
      <c r="J164" s="156">
        <v>0.65080000000000005</v>
      </c>
      <c r="K164" s="28"/>
      <c r="L164" s="22"/>
      <c r="M164" s="64"/>
      <c r="N164" s="22"/>
      <c r="O164" s="16"/>
      <c r="P164" s="16"/>
    </row>
    <row r="165" spans="1:16" ht="13.9" customHeight="1" x14ac:dyDescent="0.25">
      <c r="A165" s="42"/>
      <c r="B165" s="24" t="s">
        <v>261</v>
      </c>
      <c r="C165" s="118">
        <v>2211</v>
      </c>
      <c r="D165" s="23">
        <v>360</v>
      </c>
      <c r="E165" s="6"/>
      <c r="F165" s="25">
        <v>40</v>
      </c>
      <c r="G165" s="6">
        <v>2</v>
      </c>
      <c r="H165" s="23">
        <v>20</v>
      </c>
      <c r="I165" s="7">
        <v>0.221</v>
      </c>
      <c r="J165" s="156">
        <v>0.69399999999999995</v>
      </c>
      <c r="K165" s="28"/>
      <c r="L165" s="22"/>
      <c r="M165" s="64"/>
      <c r="N165" s="22"/>
      <c r="O165" s="16"/>
      <c r="P165" s="16"/>
    </row>
    <row r="166" spans="1:16" ht="13.9" customHeight="1" x14ac:dyDescent="0.25">
      <c r="A166" s="42"/>
      <c r="B166" s="24" t="s">
        <v>262</v>
      </c>
      <c r="C166" s="118">
        <v>2212</v>
      </c>
      <c r="D166" s="23">
        <v>400</v>
      </c>
      <c r="E166" s="6"/>
      <c r="F166" s="25">
        <v>40</v>
      </c>
      <c r="G166" s="6">
        <v>2</v>
      </c>
      <c r="H166" s="23">
        <v>20</v>
      </c>
      <c r="I166" s="7">
        <v>0.245</v>
      </c>
      <c r="J166" s="156">
        <v>0.78749999999999998</v>
      </c>
      <c r="K166" s="28"/>
      <c r="L166" s="22"/>
      <c r="M166" s="64"/>
      <c r="N166" s="22"/>
      <c r="O166" s="16"/>
      <c r="P166" s="16"/>
    </row>
    <row r="167" spans="1:16" ht="13.9" customHeight="1" x14ac:dyDescent="0.25">
      <c r="A167" s="42"/>
      <c r="B167" s="24" t="s">
        <v>263</v>
      </c>
      <c r="C167" s="118">
        <v>2213</v>
      </c>
      <c r="D167" s="23">
        <v>460</v>
      </c>
      <c r="E167" s="6"/>
      <c r="F167" s="25">
        <v>40</v>
      </c>
      <c r="G167" s="6">
        <v>2</v>
      </c>
      <c r="H167" s="23">
        <v>10</v>
      </c>
      <c r="I167" s="7">
        <v>0.28199999999999997</v>
      </c>
      <c r="J167" s="156">
        <v>0.89300000000000002</v>
      </c>
      <c r="K167" s="28"/>
      <c r="L167" s="22"/>
      <c r="M167" s="64"/>
      <c r="N167" s="22"/>
      <c r="O167" s="16"/>
      <c r="P167" s="16"/>
    </row>
    <row r="168" spans="1:16" ht="13.9" customHeight="1" x14ac:dyDescent="0.25">
      <c r="A168" s="42"/>
      <c r="B168" s="24" t="s">
        <v>264</v>
      </c>
      <c r="C168" s="118">
        <v>2214</v>
      </c>
      <c r="D168" s="23">
        <v>500</v>
      </c>
      <c r="E168" s="6"/>
      <c r="F168" s="25">
        <v>40</v>
      </c>
      <c r="G168" s="6">
        <v>2</v>
      </c>
      <c r="H168" s="23">
        <v>10</v>
      </c>
      <c r="I168" s="7">
        <v>0.307</v>
      </c>
      <c r="J168" s="156">
        <v>1.0323</v>
      </c>
      <c r="K168" s="28"/>
      <c r="L168" s="22"/>
      <c r="M168" s="64"/>
      <c r="N168" s="22"/>
      <c r="O168" s="16"/>
      <c r="P168" s="16"/>
    </row>
    <row r="169" spans="1:16" ht="13.9" customHeight="1" x14ac:dyDescent="0.25">
      <c r="A169" s="42"/>
      <c r="B169" s="24" t="s">
        <v>265</v>
      </c>
      <c r="C169" s="118">
        <v>2215</v>
      </c>
      <c r="D169" s="23">
        <v>600</v>
      </c>
      <c r="E169" s="6"/>
      <c r="F169" s="25">
        <v>40</v>
      </c>
      <c r="G169" s="6">
        <v>2</v>
      </c>
      <c r="H169" s="23">
        <v>10</v>
      </c>
      <c r="I169" s="7">
        <v>0.37</v>
      </c>
      <c r="J169" s="156">
        <v>1.3125</v>
      </c>
      <c r="K169" s="28"/>
      <c r="L169" s="22"/>
      <c r="M169" s="64"/>
      <c r="N169" s="22"/>
      <c r="O169" s="16"/>
      <c r="P169" s="16"/>
    </row>
    <row r="170" spans="1:16" ht="13.9" customHeight="1" x14ac:dyDescent="0.25">
      <c r="A170" s="42"/>
      <c r="B170" s="24" t="s">
        <v>266</v>
      </c>
      <c r="C170" s="118">
        <v>2216</v>
      </c>
      <c r="D170" s="23">
        <v>800</v>
      </c>
      <c r="E170" s="6"/>
      <c r="F170" s="25">
        <v>40</v>
      </c>
      <c r="G170" s="6">
        <v>2</v>
      </c>
      <c r="H170" s="23">
        <v>10</v>
      </c>
      <c r="I170" s="7">
        <v>0.49399999999999999</v>
      </c>
      <c r="J170" s="156">
        <v>1.75</v>
      </c>
      <c r="K170" s="28"/>
      <c r="L170" s="22"/>
      <c r="M170" s="64"/>
      <c r="N170" s="22"/>
      <c r="O170" s="16"/>
      <c r="P170" s="16"/>
    </row>
    <row r="171" spans="1:16" ht="13.9" customHeight="1" x14ac:dyDescent="0.25">
      <c r="A171" s="42"/>
      <c r="B171" s="24" t="s">
        <v>267</v>
      </c>
      <c r="C171" s="118">
        <v>2217</v>
      </c>
      <c r="D171" s="23">
        <v>1000</v>
      </c>
      <c r="E171" s="6"/>
      <c r="F171" s="25">
        <v>40</v>
      </c>
      <c r="G171" s="6">
        <v>2</v>
      </c>
      <c r="H171" s="23">
        <v>5</v>
      </c>
      <c r="I171" s="7">
        <v>0.62</v>
      </c>
      <c r="J171" s="156">
        <v>1.9824999999999999</v>
      </c>
      <c r="K171" s="28"/>
      <c r="L171" s="16"/>
      <c r="M171" s="16"/>
      <c r="N171" s="16"/>
      <c r="O171" s="16"/>
      <c r="P171" s="16"/>
    </row>
    <row r="172" spans="1:16" ht="13.9" customHeight="1" x14ac:dyDescent="0.25">
      <c r="A172" s="42"/>
      <c r="B172" s="24" t="s">
        <v>268</v>
      </c>
      <c r="C172" s="118">
        <v>2219</v>
      </c>
      <c r="D172" s="23">
        <v>1250</v>
      </c>
      <c r="E172" s="6"/>
      <c r="F172" s="25">
        <v>40</v>
      </c>
      <c r="G172" s="6">
        <v>2</v>
      </c>
      <c r="H172" s="23">
        <v>5</v>
      </c>
      <c r="I172" s="7">
        <v>0.77500000000000002</v>
      </c>
      <c r="J172" s="156">
        <v>2.4439000000000002</v>
      </c>
      <c r="K172" s="28"/>
      <c r="L172" s="16"/>
      <c r="M172" s="16"/>
      <c r="N172" s="16"/>
      <c r="O172" s="16"/>
      <c r="P172" s="16"/>
    </row>
    <row r="173" spans="1:16" ht="13.9" customHeight="1" x14ac:dyDescent="0.25">
      <c r="A173" s="42"/>
      <c r="B173" s="24" t="s">
        <v>269</v>
      </c>
      <c r="C173" s="118">
        <v>2221</v>
      </c>
      <c r="D173" s="23">
        <v>80</v>
      </c>
      <c r="E173" s="6"/>
      <c r="F173" s="25">
        <v>50</v>
      </c>
      <c r="G173" s="6">
        <v>2</v>
      </c>
      <c r="H173" s="23">
        <v>50</v>
      </c>
      <c r="I173" s="7">
        <v>0.06</v>
      </c>
      <c r="J173" s="156">
        <v>0.21879999999999999</v>
      </c>
      <c r="K173" s="28"/>
      <c r="L173" s="16"/>
      <c r="M173" s="16"/>
      <c r="N173" s="16"/>
      <c r="O173" s="16"/>
      <c r="P173" s="16"/>
    </row>
    <row r="174" spans="1:16" ht="13.9" customHeight="1" x14ac:dyDescent="0.25">
      <c r="A174" s="42"/>
      <c r="B174" s="24" t="s">
        <v>270</v>
      </c>
      <c r="C174" s="118">
        <v>2222</v>
      </c>
      <c r="D174" s="23">
        <v>100</v>
      </c>
      <c r="E174" s="6"/>
      <c r="F174" s="25">
        <v>50</v>
      </c>
      <c r="G174" s="6">
        <v>2</v>
      </c>
      <c r="H174" s="23">
        <v>50</v>
      </c>
      <c r="I174" s="7">
        <v>7.3999999999999996E-2</v>
      </c>
      <c r="J174" s="156">
        <v>0.24260000000000001</v>
      </c>
      <c r="K174" s="28"/>
      <c r="L174" s="16"/>
      <c r="M174" s="16"/>
      <c r="N174" s="16"/>
      <c r="O174" s="16"/>
      <c r="P174" s="16"/>
    </row>
    <row r="175" spans="1:16" ht="13.9" customHeight="1" x14ac:dyDescent="0.25">
      <c r="A175" s="42"/>
      <c r="B175" s="24" t="s">
        <v>271</v>
      </c>
      <c r="C175" s="118">
        <v>2223</v>
      </c>
      <c r="D175" s="23">
        <v>120</v>
      </c>
      <c r="E175" s="6"/>
      <c r="F175" s="25">
        <v>50</v>
      </c>
      <c r="G175" s="6">
        <v>2</v>
      </c>
      <c r="H175" s="23">
        <v>50</v>
      </c>
      <c r="I175" s="7">
        <v>8.8999999999999996E-2</v>
      </c>
      <c r="J175" s="156">
        <v>0.31790000000000002</v>
      </c>
      <c r="K175" s="28"/>
      <c r="L175" s="16"/>
      <c r="M175" s="16"/>
      <c r="N175" s="16"/>
      <c r="O175" s="16"/>
      <c r="P175" s="16"/>
    </row>
    <row r="176" spans="1:16" ht="13.9" customHeight="1" x14ac:dyDescent="0.25">
      <c r="A176" s="42"/>
      <c r="B176" s="24" t="s">
        <v>272</v>
      </c>
      <c r="C176" s="118">
        <v>2224</v>
      </c>
      <c r="D176" s="23">
        <v>140</v>
      </c>
      <c r="E176" s="6"/>
      <c r="F176" s="25">
        <v>50</v>
      </c>
      <c r="G176" s="6">
        <v>2</v>
      </c>
      <c r="H176" s="23">
        <v>20</v>
      </c>
      <c r="I176" s="7">
        <v>0.105</v>
      </c>
      <c r="J176" s="156">
        <v>0.35410000000000003</v>
      </c>
      <c r="K176" s="28"/>
      <c r="L176" s="16"/>
      <c r="M176" s="16"/>
      <c r="N176" s="16"/>
      <c r="O176" s="16"/>
      <c r="P176" s="16"/>
    </row>
    <row r="177" spans="1:16" ht="13.9" customHeight="1" x14ac:dyDescent="0.25">
      <c r="A177" s="42"/>
      <c r="B177" s="24" t="s">
        <v>273</v>
      </c>
      <c r="C177" s="118">
        <v>2225</v>
      </c>
      <c r="D177" s="23">
        <v>160</v>
      </c>
      <c r="E177" s="6"/>
      <c r="F177" s="25">
        <v>50</v>
      </c>
      <c r="G177" s="6">
        <v>2</v>
      </c>
      <c r="H177" s="23">
        <v>20</v>
      </c>
      <c r="I177" s="7">
        <v>0.121</v>
      </c>
      <c r="J177" s="156">
        <v>0.41010000000000002</v>
      </c>
      <c r="K177" s="28"/>
      <c r="L177" s="16"/>
      <c r="M177" s="16"/>
      <c r="N177" s="16"/>
      <c r="O177" s="16"/>
      <c r="P177" s="16"/>
    </row>
    <row r="178" spans="1:16" ht="13.9" customHeight="1" x14ac:dyDescent="0.25">
      <c r="A178" s="42"/>
      <c r="B178" s="24" t="s">
        <v>274</v>
      </c>
      <c r="C178" s="118">
        <v>2226</v>
      </c>
      <c r="D178" s="23">
        <v>200</v>
      </c>
      <c r="E178" s="6"/>
      <c r="F178" s="25">
        <v>50</v>
      </c>
      <c r="G178" s="6">
        <v>2</v>
      </c>
      <c r="H178" s="23">
        <v>20</v>
      </c>
      <c r="I178" s="7">
        <v>0.151</v>
      </c>
      <c r="J178" s="156">
        <v>0.47160000000000002</v>
      </c>
      <c r="K178" s="28"/>
      <c r="L178" s="16"/>
      <c r="M178" s="16"/>
      <c r="N178" s="16"/>
      <c r="O178" s="16"/>
      <c r="P178" s="16"/>
    </row>
    <row r="179" spans="1:16" ht="13.9" customHeight="1" x14ac:dyDescent="0.25">
      <c r="A179" s="42"/>
      <c r="B179" s="24" t="s">
        <v>275</v>
      </c>
      <c r="C179" s="118">
        <v>2227</v>
      </c>
      <c r="D179" s="23">
        <v>240</v>
      </c>
      <c r="E179" s="6"/>
      <c r="F179" s="25">
        <v>50</v>
      </c>
      <c r="G179" s="6">
        <v>2</v>
      </c>
      <c r="H179" s="23">
        <v>20</v>
      </c>
      <c r="I179" s="7">
        <v>0.18099999999999999</v>
      </c>
      <c r="J179" s="156">
        <v>0.61939999999999995</v>
      </c>
      <c r="K179" s="28"/>
      <c r="L179" s="16"/>
      <c r="M179" s="16"/>
      <c r="N179" s="16"/>
      <c r="O179" s="16"/>
      <c r="P179" s="16"/>
    </row>
    <row r="180" spans="1:16" ht="13.9" customHeight="1" x14ac:dyDescent="0.25">
      <c r="A180" s="42"/>
      <c r="B180" s="24" t="s">
        <v>276</v>
      </c>
      <c r="C180" s="118">
        <v>2228</v>
      </c>
      <c r="D180" s="23">
        <v>260</v>
      </c>
      <c r="E180" s="6"/>
      <c r="F180" s="25">
        <v>50</v>
      </c>
      <c r="G180" s="6">
        <v>2</v>
      </c>
      <c r="H180" s="23">
        <v>20</v>
      </c>
      <c r="I180" s="7">
        <v>0.19700000000000001</v>
      </c>
      <c r="J180" s="156">
        <v>0.70650000000000002</v>
      </c>
      <c r="K180" s="28"/>
      <c r="L180" s="16"/>
      <c r="M180" s="16"/>
      <c r="N180" s="16"/>
      <c r="O180" s="16"/>
      <c r="P180" s="16"/>
    </row>
    <row r="181" spans="1:16" ht="13.9" customHeight="1" x14ac:dyDescent="0.25">
      <c r="A181" s="42"/>
      <c r="B181" s="24" t="s">
        <v>277</v>
      </c>
      <c r="C181" s="118">
        <v>2229</v>
      </c>
      <c r="D181" s="23">
        <v>300</v>
      </c>
      <c r="E181" s="6"/>
      <c r="F181" s="25">
        <v>50</v>
      </c>
      <c r="G181" s="6">
        <v>2</v>
      </c>
      <c r="H181" s="23">
        <v>20</v>
      </c>
      <c r="I181" s="7">
        <v>0.23</v>
      </c>
      <c r="J181" s="156">
        <v>0.74850000000000005</v>
      </c>
      <c r="K181" s="28"/>
      <c r="L181" s="16"/>
      <c r="M181" s="16"/>
      <c r="N181" s="16"/>
      <c r="O181" s="16"/>
      <c r="P181" s="16"/>
    </row>
    <row r="182" spans="1:16" ht="13.9" customHeight="1" x14ac:dyDescent="0.25">
      <c r="A182" s="42"/>
      <c r="B182" s="24" t="s">
        <v>278</v>
      </c>
      <c r="C182" s="118">
        <v>2230</v>
      </c>
      <c r="D182" s="23">
        <v>360</v>
      </c>
      <c r="E182" s="6"/>
      <c r="F182" s="25">
        <v>50</v>
      </c>
      <c r="G182" s="6">
        <v>2</v>
      </c>
      <c r="H182" s="23">
        <v>10</v>
      </c>
      <c r="I182" s="7">
        <v>0.27700000000000002</v>
      </c>
      <c r="J182" s="156">
        <v>0.97209999999999996</v>
      </c>
      <c r="K182" s="28"/>
      <c r="L182" s="16"/>
      <c r="M182" s="16"/>
      <c r="N182" s="16"/>
      <c r="O182" s="16"/>
      <c r="P182" s="16"/>
    </row>
    <row r="183" spans="1:16" ht="13.9" customHeight="1" x14ac:dyDescent="0.25">
      <c r="A183" s="42"/>
      <c r="B183" s="24" t="s">
        <v>279</v>
      </c>
      <c r="C183" s="118">
        <v>2231</v>
      </c>
      <c r="D183" s="23">
        <v>400</v>
      </c>
      <c r="E183" s="6"/>
      <c r="F183" s="25">
        <v>50</v>
      </c>
      <c r="G183" s="6">
        <v>2</v>
      </c>
      <c r="H183" s="23">
        <v>10</v>
      </c>
      <c r="I183" s="7">
        <v>0.307</v>
      </c>
      <c r="J183" s="156">
        <v>0.95840000000000003</v>
      </c>
      <c r="K183" s="28"/>
      <c r="L183" s="16"/>
      <c r="M183" s="16"/>
      <c r="N183" s="16"/>
      <c r="O183" s="16"/>
      <c r="P183" s="16"/>
    </row>
    <row r="184" spans="1:16" ht="13.9" customHeight="1" x14ac:dyDescent="0.25">
      <c r="A184" s="42"/>
      <c r="B184" s="24" t="s">
        <v>280</v>
      </c>
      <c r="C184" s="118">
        <v>2232</v>
      </c>
      <c r="D184" s="23">
        <v>500</v>
      </c>
      <c r="E184" s="6"/>
      <c r="F184" s="25">
        <v>50</v>
      </c>
      <c r="G184" s="6">
        <v>2</v>
      </c>
      <c r="H184" s="23">
        <v>10</v>
      </c>
      <c r="I184" s="7">
        <v>0.38600000000000001</v>
      </c>
      <c r="J184" s="156">
        <v>1.2818000000000001</v>
      </c>
      <c r="K184" s="28"/>
      <c r="L184" s="16"/>
      <c r="M184" s="16"/>
      <c r="N184" s="16"/>
      <c r="O184" s="16"/>
      <c r="P184" s="16"/>
    </row>
    <row r="185" spans="1:16" ht="13.9" customHeight="1" x14ac:dyDescent="0.25">
      <c r="A185" s="42"/>
      <c r="B185" s="24" t="s">
        <v>281</v>
      </c>
      <c r="C185" s="118">
        <v>2233</v>
      </c>
      <c r="D185" s="23">
        <v>600</v>
      </c>
      <c r="E185" s="6"/>
      <c r="F185" s="25">
        <v>50</v>
      </c>
      <c r="G185" s="6">
        <v>2</v>
      </c>
      <c r="H185" s="23">
        <v>10</v>
      </c>
      <c r="I185" s="7">
        <v>0.46300000000000002</v>
      </c>
      <c r="J185" s="156">
        <v>1.6099000000000001</v>
      </c>
      <c r="K185" s="28"/>
      <c r="L185" s="16"/>
      <c r="M185" s="16"/>
      <c r="N185" s="16"/>
      <c r="O185" s="16"/>
      <c r="P185" s="16"/>
    </row>
    <row r="186" spans="1:16" ht="13.9" customHeight="1" x14ac:dyDescent="0.25">
      <c r="A186" s="42"/>
      <c r="B186" s="24" t="s">
        <v>282</v>
      </c>
      <c r="C186" s="118">
        <v>2234</v>
      </c>
      <c r="D186" s="23">
        <v>800</v>
      </c>
      <c r="E186" s="6"/>
      <c r="F186" s="25">
        <v>50</v>
      </c>
      <c r="G186" s="6">
        <v>2</v>
      </c>
      <c r="H186" s="23">
        <v>5</v>
      </c>
      <c r="I186" s="7">
        <v>0.62</v>
      </c>
      <c r="J186" s="156">
        <v>2.1602999999999999</v>
      </c>
      <c r="K186" s="28"/>
      <c r="L186" s="16"/>
      <c r="M186" s="16"/>
      <c r="N186" s="16"/>
      <c r="O186" s="16"/>
      <c r="P186" s="16"/>
    </row>
    <row r="187" spans="1:16" ht="13.9" customHeight="1" x14ac:dyDescent="0.25">
      <c r="A187" s="42"/>
      <c r="B187" s="24" t="s">
        <v>283</v>
      </c>
      <c r="C187" s="118">
        <v>2235</v>
      </c>
      <c r="D187" s="23">
        <v>1000</v>
      </c>
      <c r="E187" s="6"/>
      <c r="F187" s="25">
        <v>50</v>
      </c>
      <c r="G187" s="6">
        <v>2</v>
      </c>
      <c r="H187" s="23">
        <v>5</v>
      </c>
      <c r="I187" s="7">
        <v>0.77500000000000002</v>
      </c>
      <c r="J187" s="156">
        <v>2.3925999999999998</v>
      </c>
      <c r="K187" s="28"/>
      <c r="L187" s="16"/>
      <c r="M187" s="16"/>
      <c r="N187" s="16"/>
      <c r="O187" s="16"/>
      <c r="P187" s="16"/>
    </row>
    <row r="188" spans="1:16" ht="13.9" customHeight="1" x14ac:dyDescent="0.25">
      <c r="A188" s="42"/>
      <c r="B188" s="24" t="s">
        <v>284</v>
      </c>
      <c r="C188" s="118">
        <v>2237</v>
      </c>
      <c r="D188" s="23">
        <v>1250</v>
      </c>
      <c r="E188" s="6"/>
      <c r="F188" s="25">
        <v>50</v>
      </c>
      <c r="G188" s="6">
        <v>2</v>
      </c>
      <c r="H188" s="23">
        <v>5</v>
      </c>
      <c r="I188" s="7">
        <v>0.97</v>
      </c>
      <c r="J188" s="156">
        <v>3.0548999999999999</v>
      </c>
      <c r="K188" s="28"/>
      <c r="L188" s="16"/>
      <c r="M188" s="16"/>
      <c r="N188" s="16"/>
      <c r="O188" s="16"/>
      <c r="P188" s="16"/>
    </row>
    <row r="189" spans="1:16" ht="13.9" customHeight="1" x14ac:dyDescent="0.25">
      <c r="A189" s="42"/>
      <c r="B189" s="24" t="s">
        <v>285</v>
      </c>
      <c r="C189" s="118">
        <v>2239</v>
      </c>
      <c r="D189" s="23">
        <v>100</v>
      </c>
      <c r="E189" s="6"/>
      <c r="F189" s="25">
        <v>60</v>
      </c>
      <c r="G189" s="6">
        <v>2</v>
      </c>
      <c r="H189" s="23">
        <v>25</v>
      </c>
      <c r="I189" s="7">
        <v>8.8999999999999996E-2</v>
      </c>
      <c r="J189" s="156">
        <v>0.32400000000000001</v>
      </c>
      <c r="K189" s="28"/>
      <c r="L189" s="16"/>
      <c r="M189" s="16"/>
      <c r="N189" s="16"/>
      <c r="O189" s="16"/>
      <c r="P189" s="16"/>
    </row>
    <row r="190" spans="1:16" ht="13.9" customHeight="1" x14ac:dyDescent="0.25">
      <c r="A190" s="42"/>
      <c r="B190" s="24" t="s">
        <v>286</v>
      </c>
      <c r="C190" s="118">
        <v>2240</v>
      </c>
      <c r="D190" s="23">
        <v>120</v>
      </c>
      <c r="E190" s="6"/>
      <c r="F190" s="25">
        <v>60</v>
      </c>
      <c r="G190" s="6">
        <v>2</v>
      </c>
      <c r="H190" s="23">
        <v>25</v>
      </c>
      <c r="I190" s="7">
        <v>0.108</v>
      </c>
      <c r="J190" s="156">
        <v>0.38890000000000002</v>
      </c>
      <c r="K190" s="28"/>
      <c r="L190" s="16"/>
      <c r="M190" s="16"/>
      <c r="N190" s="16"/>
      <c r="O190" s="16"/>
      <c r="P190" s="16"/>
    </row>
    <row r="191" spans="1:16" ht="13.9" customHeight="1" x14ac:dyDescent="0.25">
      <c r="A191" s="42"/>
      <c r="B191" s="24" t="s">
        <v>287</v>
      </c>
      <c r="C191" s="118">
        <v>2241</v>
      </c>
      <c r="D191" s="23">
        <v>140</v>
      </c>
      <c r="E191" s="6"/>
      <c r="F191" s="25">
        <v>60</v>
      </c>
      <c r="G191" s="6">
        <v>2</v>
      </c>
      <c r="H191" s="23">
        <v>20</v>
      </c>
      <c r="I191" s="7">
        <v>0.127</v>
      </c>
      <c r="J191" s="156">
        <v>0.40200000000000002</v>
      </c>
      <c r="K191" s="28"/>
      <c r="L191" s="16"/>
      <c r="M191" s="16"/>
      <c r="N191" s="16"/>
      <c r="O191" s="16"/>
      <c r="P191" s="16"/>
    </row>
    <row r="192" spans="1:16" ht="13.9" customHeight="1" x14ac:dyDescent="0.25">
      <c r="A192" s="42"/>
      <c r="B192" s="24" t="s">
        <v>288</v>
      </c>
      <c r="C192" s="118">
        <v>2242</v>
      </c>
      <c r="D192" s="23">
        <v>160</v>
      </c>
      <c r="E192" s="6"/>
      <c r="F192" s="25">
        <v>60</v>
      </c>
      <c r="G192" s="6">
        <v>2</v>
      </c>
      <c r="H192" s="23">
        <v>20</v>
      </c>
      <c r="I192" s="7">
        <v>0.14499999999999999</v>
      </c>
      <c r="J192" s="156">
        <v>0.46260000000000001</v>
      </c>
      <c r="K192" s="28"/>
      <c r="L192" s="16"/>
      <c r="M192" s="16"/>
      <c r="N192" s="16"/>
      <c r="O192" s="16"/>
      <c r="P192" s="16"/>
    </row>
    <row r="193" spans="1:16" ht="13.9" customHeight="1" x14ac:dyDescent="0.25">
      <c r="A193" s="42"/>
      <c r="B193" s="24" t="s">
        <v>289</v>
      </c>
      <c r="C193" s="118">
        <v>2243</v>
      </c>
      <c r="D193" s="23">
        <v>200</v>
      </c>
      <c r="E193" s="6"/>
      <c r="F193" s="25">
        <v>60</v>
      </c>
      <c r="G193" s="6">
        <v>2</v>
      </c>
      <c r="H193" s="23">
        <v>20</v>
      </c>
      <c r="I193" s="7">
        <v>0.18099999999999999</v>
      </c>
      <c r="J193" s="156">
        <v>0.57840000000000003</v>
      </c>
      <c r="K193" s="28"/>
      <c r="L193" s="16"/>
      <c r="M193" s="16"/>
      <c r="N193" s="16"/>
      <c r="O193" s="16"/>
      <c r="P193" s="16"/>
    </row>
    <row r="194" spans="1:16" ht="13.9" customHeight="1" x14ac:dyDescent="0.25">
      <c r="A194" s="42"/>
      <c r="B194" s="24" t="s">
        <v>290</v>
      </c>
      <c r="C194" s="118">
        <v>2244</v>
      </c>
      <c r="D194" s="23">
        <v>240</v>
      </c>
      <c r="E194" s="6"/>
      <c r="F194" s="25">
        <v>60</v>
      </c>
      <c r="G194" s="6">
        <v>2</v>
      </c>
      <c r="H194" s="23">
        <v>20</v>
      </c>
      <c r="I194" s="7">
        <v>0.221</v>
      </c>
      <c r="J194" s="156">
        <v>0.68410000000000004</v>
      </c>
      <c r="K194" s="28"/>
      <c r="L194" s="16"/>
      <c r="M194" s="16"/>
      <c r="N194" s="16"/>
      <c r="O194" s="16"/>
      <c r="P194" s="16"/>
    </row>
    <row r="195" spans="1:16" ht="13.9" customHeight="1" x14ac:dyDescent="0.25">
      <c r="A195" s="42"/>
      <c r="B195" s="24" t="s">
        <v>291</v>
      </c>
      <c r="C195" s="118">
        <v>2245</v>
      </c>
      <c r="D195" s="23">
        <v>300</v>
      </c>
      <c r="E195" s="6"/>
      <c r="F195" s="25">
        <v>60</v>
      </c>
      <c r="G195" s="6">
        <v>2</v>
      </c>
      <c r="H195" s="23">
        <v>10</v>
      </c>
      <c r="I195" s="7">
        <v>0.27700000000000002</v>
      </c>
      <c r="J195" s="156">
        <v>0.85529999999999995</v>
      </c>
      <c r="K195" s="28"/>
      <c r="L195" s="16"/>
      <c r="M195" s="16"/>
      <c r="N195" s="16"/>
      <c r="O195" s="16"/>
      <c r="P195" s="16"/>
    </row>
    <row r="196" spans="1:16" ht="13.9" customHeight="1" x14ac:dyDescent="0.25">
      <c r="A196" s="42"/>
      <c r="B196" s="24" t="s">
        <v>292</v>
      </c>
      <c r="C196" s="118">
        <v>2246</v>
      </c>
      <c r="D196" s="23">
        <v>340</v>
      </c>
      <c r="E196" s="6"/>
      <c r="F196" s="25">
        <v>60</v>
      </c>
      <c r="G196" s="6">
        <v>2</v>
      </c>
      <c r="H196" s="23">
        <v>10</v>
      </c>
      <c r="I196" s="7">
        <v>0.313</v>
      </c>
      <c r="J196" s="156">
        <v>1.018</v>
      </c>
      <c r="K196" s="28"/>
      <c r="L196" s="16"/>
      <c r="M196" s="16"/>
      <c r="N196" s="16"/>
      <c r="O196" s="16"/>
      <c r="P196" s="16"/>
    </row>
    <row r="197" spans="1:16" ht="13.9" customHeight="1" x14ac:dyDescent="0.25">
      <c r="A197" s="42"/>
      <c r="B197" s="24" t="s">
        <v>293</v>
      </c>
      <c r="C197" s="118">
        <v>2247</v>
      </c>
      <c r="D197" s="23">
        <v>360</v>
      </c>
      <c r="E197" s="6"/>
      <c r="F197" s="25">
        <v>60</v>
      </c>
      <c r="G197" s="6">
        <v>2</v>
      </c>
      <c r="H197" s="23">
        <v>10</v>
      </c>
      <c r="I197" s="7">
        <v>0.33100000000000002</v>
      </c>
      <c r="J197" s="156">
        <v>1.0409999999999999</v>
      </c>
      <c r="K197" s="28"/>
      <c r="L197" s="16"/>
      <c r="M197" s="16"/>
      <c r="N197" s="16"/>
      <c r="O197" s="16"/>
      <c r="P197" s="16"/>
    </row>
    <row r="198" spans="1:16" ht="13.9" customHeight="1" x14ac:dyDescent="0.25">
      <c r="A198" s="42"/>
      <c r="B198" s="24" t="s">
        <v>294</v>
      </c>
      <c r="C198" s="118">
        <v>2248</v>
      </c>
      <c r="D198" s="23">
        <v>400</v>
      </c>
      <c r="E198" s="6"/>
      <c r="F198" s="25">
        <v>60</v>
      </c>
      <c r="G198" s="6">
        <v>2</v>
      </c>
      <c r="H198" s="23">
        <v>10</v>
      </c>
      <c r="I198" s="7">
        <v>0.37</v>
      </c>
      <c r="J198" s="156">
        <v>1.1976</v>
      </c>
      <c r="K198" s="28"/>
      <c r="L198" s="16"/>
      <c r="M198" s="16"/>
      <c r="N198" s="16"/>
      <c r="O198" s="16"/>
      <c r="P198" s="16"/>
    </row>
    <row r="199" spans="1:16" ht="13.9" customHeight="1" x14ac:dyDescent="0.25">
      <c r="A199" s="42"/>
      <c r="B199" s="24" t="s">
        <v>295</v>
      </c>
      <c r="C199" s="118">
        <v>2249</v>
      </c>
      <c r="D199" s="23">
        <v>500</v>
      </c>
      <c r="E199" s="6"/>
      <c r="F199" s="25">
        <v>60</v>
      </c>
      <c r="G199" s="6">
        <v>2</v>
      </c>
      <c r="H199" s="23">
        <v>10</v>
      </c>
      <c r="I199" s="7">
        <v>0.46300000000000002</v>
      </c>
      <c r="J199" s="156">
        <v>1.4971000000000001</v>
      </c>
      <c r="K199" s="28"/>
      <c r="L199" s="16"/>
      <c r="M199" s="16"/>
      <c r="N199" s="16"/>
      <c r="O199" s="16"/>
      <c r="P199" s="16"/>
    </row>
    <row r="200" spans="1:16" ht="13.9" customHeight="1" x14ac:dyDescent="0.25">
      <c r="A200" s="42"/>
      <c r="B200" s="24" t="s">
        <v>296</v>
      </c>
      <c r="C200" s="118">
        <v>2250</v>
      </c>
      <c r="D200" s="23">
        <v>600</v>
      </c>
      <c r="E200" s="6"/>
      <c r="F200" s="25">
        <v>60</v>
      </c>
      <c r="G200" s="6">
        <v>2</v>
      </c>
      <c r="H200" s="23">
        <v>10</v>
      </c>
      <c r="I200" s="7">
        <v>0.55400000000000005</v>
      </c>
      <c r="J200" s="156">
        <v>1.7843</v>
      </c>
      <c r="K200" s="28"/>
      <c r="L200" s="16"/>
      <c r="M200" s="16"/>
      <c r="N200" s="16"/>
      <c r="O200" s="16"/>
      <c r="P200" s="16"/>
    </row>
    <row r="201" spans="1:16" ht="13.9" customHeight="1" x14ac:dyDescent="0.25">
      <c r="A201" s="42"/>
      <c r="B201" s="24" t="s">
        <v>297</v>
      </c>
      <c r="C201" s="118">
        <v>2251</v>
      </c>
      <c r="D201" s="23">
        <v>800</v>
      </c>
      <c r="E201" s="6"/>
      <c r="F201" s="25">
        <v>60</v>
      </c>
      <c r="G201" s="6">
        <v>2</v>
      </c>
      <c r="H201" s="23">
        <v>5</v>
      </c>
      <c r="I201" s="7">
        <v>0.74399999999999999</v>
      </c>
      <c r="J201" s="156">
        <v>2.5430000000000001</v>
      </c>
      <c r="K201" s="28"/>
      <c r="L201" s="16"/>
      <c r="M201" s="16"/>
      <c r="N201" s="16"/>
      <c r="O201" s="16"/>
      <c r="P201" s="16"/>
    </row>
    <row r="202" spans="1:16" ht="13.9" customHeight="1" x14ac:dyDescent="0.25">
      <c r="A202" s="42"/>
      <c r="B202" s="24" t="s">
        <v>298</v>
      </c>
      <c r="C202" s="118">
        <v>2252</v>
      </c>
      <c r="D202" s="23">
        <v>1000</v>
      </c>
      <c r="E202" s="6"/>
      <c r="F202" s="25">
        <v>60</v>
      </c>
      <c r="G202" s="6">
        <v>2</v>
      </c>
      <c r="H202" s="23">
        <v>5</v>
      </c>
      <c r="I202" s="7">
        <v>0.93</v>
      </c>
      <c r="J202" s="156">
        <v>2.9735999999999998</v>
      </c>
      <c r="K202" s="28"/>
      <c r="L202" s="16"/>
      <c r="M202" s="16"/>
      <c r="N202" s="16"/>
      <c r="O202" s="16"/>
      <c r="P202" s="16"/>
    </row>
    <row r="203" spans="1:16" ht="13.9" customHeight="1" x14ac:dyDescent="0.25">
      <c r="A203" s="42"/>
      <c r="B203" s="24" t="s">
        <v>299</v>
      </c>
      <c r="C203" s="118">
        <v>2254</v>
      </c>
      <c r="D203" s="23">
        <v>1250</v>
      </c>
      <c r="E203" s="6"/>
      <c r="F203" s="25">
        <v>60</v>
      </c>
      <c r="G203" s="6">
        <v>2</v>
      </c>
      <c r="H203" s="23">
        <v>5</v>
      </c>
      <c r="I203" s="7">
        <v>1.1659999999999999</v>
      </c>
      <c r="J203" s="156">
        <v>3.6145</v>
      </c>
      <c r="K203" s="28"/>
      <c r="L203" s="16"/>
      <c r="M203" s="16"/>
      <c r="N203" s="16"/>
      <c r="O203" s="16"/>
      <c r="P203" s="16"/>
    </row>
    <row r="204" spans="1:16" ht="13.9" customHeight="1" x14ac:dyDescent="0.25">
      <c r="A204" s="42"/>
      <c r="B204" s="24" t="s">
        <v>300</v>
      </c>
      <c r="C204" s="118">
        <v>2259</v>
      </c>
      <c r="D204" s="23">
        <v>100</v>
      </c>
      <c r="E204" s="6"/>
      <c r="F204" s="25">
        <v>80</v>
      </c>
      <c r="G204" s="6">
        <v>2</v>
      </c>
      <c r="H204" s="23">
        <v>20</v>
      </c>
      <c r="I204" s="7">
        <v>0.121</v>
      </c>
      <c r="J204" s="156">
        <v>0.40479999999999999</v>
      </c>
      <c r="K204" s="28"/>
      <c r="L204" s="16"/>
      <c r="M204" s="16"/>
      <c r="N204" s="16"/>
      <c r="O204" s="16"/>
      <c r="P204" s="16"/>
    </row>
    <row r="205" spans="1:16" ht="13.9" customHeight="1" x14ac:dyDescent="0.25">
      <c r="A205" s="42"/>
      <c r="B205" s="24" t="s">
        <v>301</v>
      </c>
      <c r="C205" s="118">
        <v>2260</v>
      </c>
      <c r="D205" s="23">
        <v>160</v>
      </c>
      <c r="E205" s="6"/>
      <c r="F205" s="25">
        <v>80</v>
      </c>
      <c r="G205" s="6">
        <v>2</v>
      </c>
      <c r="H205" s="23">
        <v>20</v>
      </c>
      <c r="I205" s="7">
        <v>0.19600000000000001</v>
      </c>
      <c r="J205" s="156">
        <v>0.6169</v>
      </c>
      <c r="K205" s="28"/>
      <c r="L205" s="16"/>
      <c r="M205" s="16"/>
      <c r="N205" s="16"/>
      <c r="O205" s="16"/>
      <c r="P205" s="16"/>
    </row>
    <row r="206" spans="1:16" ht="13.9" customHeight="1" x14ac:dyDescent="0.25">
      <c r="A206" s="42"/>
      <c r="B206" s="24" t="s">
        <v>302</v>
      </c>
      <c r="C206" s="118">
        <v>2261</v>
      </c>
      <c r="D206" s="23">
        <v>200</v>
      </c>
      <c r="E206" s="6"/>
      <c r="F206" s="25">
        <v>80</v>
      </c>
      <c r="G206" s="6">
        <v>2</v>
      </c>
      <c r="H206" s="23">
        <v>20</v>
      </c>
      <c r="I206" s="7">
        <v>0.245</v>
      </c>
      <c r="J206" s="156">
        <v>0.75480000000000003</v>
      </c>
      <c r="K206" s="28"/>
      <c r="L206" s="16"/>
      <c r="M206" s="16"/>
      <c r="N206" s="16"/>
      <c r="O206" s="16"/>
      <c r="P206" s="16"/>
    </row>
    <row r="207" spans="1:16" ht="13.9" customHeight="1" x14ac:dyDescent="0.25">
      <c r="A207" s="42"/>
      <c r="B207" s="24" t="s">
        <v>303</v>
      </c>
      <c r="C207" s="118">
        <v>2262</v>
      </c>
      <c r="D207" s="23">
        <v>240</v>
      </c>
      <c r="E207" s="6"/>
      <c r="F207" s="25">
        <v>80</v>
      </c>
      <c r="G207" s="6">
        <v>2</v>
      </c>
      <c r="H207" s="23">
        <v>10</v>
      </c>
      <c r="I207" s="7">
        <v>0.29499999999999998</v>
      </c>
      <c r="J207" s="156">
        <v>0.90559999999999996</v>
      </c>
      <c r="K207" s="28"/>
      <c r="L207" s="16"/>
      <c r="M207" s="16"/>
      <c r="N207" s="16"/>
      <c r="O207" s="16"/>
      <c r="P207" s="16"/>
    </row>
    <row r="208" spans="1:16" ht="13.9" customHeight="1" x14ac:dyDescent="0.25">
      <c r="A208" s="42"/>
      <c r="B208" s="24" t="s">
        <v>304</v>
      </c>
      <c r="C208" s="118">
        <v>2263</v>
      </c>
      <c r="D208" s="23">
        <v>260</v>
      </c>
      <c r="E208" s="6"/>
      <c r="F208" s="25">
        <v>80</v>
      </c>
      <c r="G208" s="6">
        <v>2</v>
      </c>
      <c r="H208" s="23">
        <v>10</v>
      </c>
      <c r="I208" s="7">
        <v>0.32</v>
      </c>
      <c r="J208" s="156">
        <v>1.0523</v>
      </c>
      <c r="K208" s="28"/>
      <c r="L208" s="16"/>
      <c r="M208" s="16"/>
      <c r="N208" s="16"/>
      <c r="O208" s="16"/>
      <c r="P208" s="16"/>
    </row>
    <row r="209" spans="1:16" ht="13.9" customHeight="1" x14ac:dyDescent="0.25">
      <c r="A209" s="42"/>
      <c r="B209" s="24" t="s">
        <v>305</v>
      </c>
      <c r="C209" s="118">
        <v>2264</v>
      </c>
      <c r="D209" s="23">
        <v>300</v>
      </c>
      <c r="E209" s="6"/>
      <c r="F209" s="25">
        <v>80</v>
      </c>
      <c r="G209" s="6">
        <v>2</v>
      </c>
      <c r="H209" s="23">
        <v>10</v>
      </c>
      <c r="I209" s="7">
        <v>0.37</v>
      </c>
      <c r="J209" s="156">
        <v>1.1403000000000001</v>
      </c>
      <c r="K209" s="28"/>
      <c r="L209" s="16"/>
      <c r="M209" s="16"/>
      <c r="N209" s="16"/>
      <c r="O209" s="16"/>
      <c r="P209" s="16"/>
    </row>
    <row r="210" spans="1:16" ht="13.9" customHeight="1" x14ac:dyDescent="0.25">
      <c r="A210" s="42"/>
      <c r="B210" s="24" t="s">
        <v>306</v>
      </c>
      <c r="C210" s="118">
        <v>2265</v>
      </c>
      <c r="D210" s="23">
        <v>340</v>
      </c>
      <c r="E210" s="6"/>
      <c r="F210" s="25">
        <v>80</v>
      </c>
      <c r="G210" s="6">
        <v>2</v>
      </c>
      <c r="H210" s="23">
        <v>10</v>
      </c>
      <c r="I210" s="7">
        <v>0.41899999999999998</v>
      </c>
      <c r="J210" s="156">
        <v>1.3109</v>
      </c>
      <c r="K210" s="28"/>
      <c r="L210" s="16"/>
      <c r="M210" s="16"/>
      <c r="N210" s="16"/>
      <c r="O210" s="16"/>
      <c r="P210" s="16"/>
    </row>
    <row r="211" spans="1:16" ht="13.9" customHeight="1" x14ac:dyDescent="0.25">
      <c r="A211" s="42"/>
      <c r="B211" s="24" t="s">
        <v>307</v>
      </c>
      <c r="C211" s="118">
        <v>2266</v>
      </c>
      <c r="D211" s="23">
        <v>360</v>
      </c>
      <c r="E211" s="6"/>
      <c r="F211" s="25">
        <v>80</v>
      </c>
      <c r="G211" s="6">
        <v>2</v>
      </c>
      <c r="H211" s="23">
        <v>10</v>
      </c>
      <c r="I211" s="7">
        <v>0.44400000000000001</v>
      </c>
      <c r="J211" s="156">
        <v>1.3781000000000001</v>
      </c>
      <c r="K211" s="28"/>
      <c r="L211" s="16"/>
      <c r="M211" s="16"/>
      <c r="N211" s="16"/>
      <c r="O211" s="16"/>
      <c r="P211" s="16"/>
    </row>
    <row r="212" spans="1:16" ht="13.9" customHeight="1" x14ac:dyDescent="0.25">
      <c r="A212" s="42"/>
      <c r="B212" s="24" t="s">
        <v>308</v>
      </c>
      <c r="C212" s="118">
        <v>2267</v>
      </c>
      <c r="D212" s="23">
        <v>400</v>
      </c>
      <c r="E212" s="6"/>
      <c r="F212" s="25">
        <v>80</v>
      </c>
      <c r="G212" s="6">
        <v>2</v>
      </c>
      <c r="H212" s="23">
        <v>10</v>
      </c>
      <c r="I212" s="7">
        <v>0.49399999999999999</v>
      </c>
      <c r="J212" s="156">
        <v>1.5313000000000001</v>
      </c>
      <c r="K212" s="28"/>
      <c r="L212" s="16"/>
      <c r="M212" s="16"/>
      <c r="N212" s="16"/>
      <c r="O212" s="16"/>
      <c r="P212" s="16"/>
    </row>
    <row r="213" spans="1:16" ht="13.9" customHeight="1" x14ac:dyDescent="0.25">
      <c r="A213" s="42"/>
      <c r="B213" s="24" t="s">
        <v>309</v>
      </c>
      <c r="C213" s="118">
        <v>2268</v>
      </c>
      <c r="D213" s="26">
        <v>500</v>
      </c>
      <c r="E213" s="6"/>
      <c r="F213" s="27">
        <v>80</v>
      </c>
      <c r="G213" s="6">
        <v>2</v>
      </c>
      <c r="H213" s="23">
        <v>5</v>
      </c>
      <c r="I213" s="7">
        <v>0.62</v>
      </c>
      <c r="J213" s="156">
        <v>1.9824999999999999</v>
      </c>
      <c r="K213" s="28"/>
      <c r="L213" s="29"/>
      <c r="M213" s="29"/>
      <c r="N213" s="29"/>
      <c r="O213" s="29"/>
      <c r="P213" s="16"/>
    </row>
    <row r="214" spans="1:16" ht="13.9" customHeight="1" x14ac:dyDescent="0.25">
      <c r="A214" s="42"/>
      <c r="B214" s="24" t="s">
        <v>310</v>
      </c>
      <c r="C214" s="118">
        <v>2269</v>
      </c>
      <c r="D214" s="26">
        <v>600</v>
      </c>
      <c r="E214" s="6"/>
      <c r="F214" s="27">
        <v>80</v>
      </c>
      <c r="G214" s="6">
        <v>2</v>
      </c>
      <c r="H214" s="23">
        <v>5</v>
      </c>
      <c r="I214" s="7">
        <v>0.74399999999999999</v>
      </c>
      <c r="J214" s="156">
        <v>2.379</v>
      </c>
      <c r="K214" s="28"/>
      <c r="L214" s="29"/>
      <c r="M214" s="29"/>
      <c r="N214" s="29"/>
      <c r="O214" s="29"/>
      <c r="P214" s="16"/>
    </row>
    <row r="215" spans="1:16" ht="13.9" customHeight="1" x14ac:dyDescent="0.25">
      <c r="A215" s="42"/>
      <c r="B215" s="24" t="s">
        <v>311</v>
      </c>
      <c r="C215" s="118">
        <v>2270</v>
      </c>
      <c r="D215" s="26">
        <v>800</v>
      </c>
      <c r="E215" s="6"/>
      <c r="F215" s="27">
        <v>80</v>
      </c>
      <c r="G215" s="6">
        <v>2</v>
      </c>
      <c r="H215" s="23">
        <v>5</v>
      </c>
      <c r="I215" s="7">
        <v>0.99299999999999999</v>
      </c>
      <c r="J215" s="156">
        <v>3.3031000000000001</v>
      </c>
      <c r="K215" s="28"/>
      <c r="L215" s="29"/>
      <c r="M215" s="29"/>
      <c r="N215" s="29"/>
      <c r="O215" s="29"/>
      <c r="P215" s="16"/>
    </row>
    <row r="216" spans="1:16" ht="13.9" customHeight="1" x14ac:dyDescent="0.25">
      <c r="A216" s="42"/>
      <c r="B216" s="24" t="s">
        <v>312</v>
      </c>
      <c r="C216" s="118">
        <v>2271</v>
      </c>
      <c r="D216" s="26">
        <v>1000</v>
      </c>
      <c r="E216" s="6"/>
      <c r="F216" s="27">
        <v>80</v>
      </c>
      <c r="G216" s="6">
        <v>2</v>
      </c>
      <c r="H216" s="23">
        <v>5</v>
      </c>
      <c r="I216" s="7">
        <v>1.242</v>
      </c>
      <c r="J216" s="156">
        <v>3.8418999999999999</v>
      </c>
      <c r="K216" s="28"/>
      <c r="L216" s="29"/>
      <c r="M216" s="29"/>
      <c r="N216" s="29"/>
      <c r="O216" s="29"/>
      <c r="P216" s="16"/>
    </row>
    <row r="217" spans="1:16" ht="13.9" customHeight="1" x14ac:dyDescent="0.25">
      <c r="A217" s="42"/>
      <c r="B217" s="24" t="s">
        <v>313</v>
      </c>
      <c r="C217" s="118">
        <v>2273</v>
      </c>
      <c r="D217" s="26">
        <v>1250</v>
      </c>
      <c r="E217" s="6"/>
      <c r="F217" s="27">
        <v>80</v>
      </c>
      <c r="G217" s="6">
        <v>2</v>
      </c>
      <c r="H217" s="23">
        <v>5</v>
      </c>
      <c r="I217" s="7">
        <v>1.556</v>
      </c>
      <c r="J217" s="156">
        <v>4.7510000000000003</v>
      </c>
      <c r="K217" s="28"/>
      <c r="L217" s="29"/>
      <c r="M217" s="29"/>
      <c r="N217" s="29"/>
      <c r="O217" s="29"/>
      <c r="P217" s="16"/>
    </row>
    <row r="218" spans="1:16" ht="13.9" customHeight="1" x14ac:dyDescent="0.25">
      <c r="A218" s="42"/>
      <c r="B218" s="24" t="s">
        <v>314</v>
      </c>
      <c r="C218" s="118">
        <v>2278</v>
      </c>
      <c r="D218" s="26">
        <v>200</v>
      </c>
      <c r="E218" s="6"/>
      <c r="F218" s="27">
        <v>100</v>
      </c>
      <c r="G218" s="6">
        <v>2</v>
      </c>
      <c r="H218" s="23">
        <v>10</v>
      </c>
      <c r="I218" s="7">
        <v>0.307</v>
      </c>
      <c r="J218" s="156">
        <v>0.95030000000000003</v>
      </c>
      <c r="K218" s="28"/>
      <c r="L218" s="29"/>
      <c r="M218" s="29"/>
      <c r="N218" s="29"/>
      <c r="O218" s="29"/>
      <c r="P218" s="16"/>
    </row>
    <row r="219" spans="1:16" ht="13.9" customHeight="1" x14ac:dyDescent="0.25">
      <c r="A219" s="42"/>
      <c r="B219" s="24" t="s">
        <v>315</v>
      </c>
      <c r="C219" s="118">
        <v>2279</v>
      </c>
      <c r="D219" s="26">
        <v>240</v>
      </c>
      <c r="E219" s="6"/>
      <c r="F219" s="27">
        <v>100</v>
      </c>
      <c r="G219" s="6">
        <v>2</v>
      </c>
      <c r="H219" s="23">
        <v>10</v>
      </c>
      <c r="I219" s="7">
        <v>0.37</v>
      </c>
      <c r="J219" s="156">
        <v>1.1403000000000001</v>
      </c>
      <c r="K219" s="28"/>
      <c r="L219" s="29"/>
      <c r="M219" s="29"/>
      <c r="N219" s="29"/>
      <c r="O219" s="29"/>
      <c r="P219" s="16"/>
    </row>
    <row r="220" spans="1:16" ht="13.9" customHeight="1" x14ac:dyDescent="0.25">
      <c r="A220" s="42"/>
      <c r="B220" s="24" t="s">
        <v>316</v>
      </c>
      <c r="C220" s="118">
        <v>2280</v>
      </c>
      <c r="D220" s="26">
        <v>260</v>
      </c>
      <c r="E220" s="6"/>
      <c r="F220" s="27">
        <v>100</v>
      </c>
      <c r="G220" s="6">
        <v>2</v>
      </c>
      <c r="H220" s="23">
        <v>10</v>
      </c>
      <c r="I220" s="7">
        <v>0.39500000000000002</v>
      </c>
      <c r="J220" s="156">
        <v>1.2619</v>
      </c>
      <c r="K220" s="28"/>
      <c r="L220" s="29"/>
      <c r="M220" s="29"/>
      <c r="N220" s="29"/>
      <c r="O220" s="29"/>
      <c r="P220" s="16"/>
    </row>
    <row r="221" spans="1:16" ht="13.9" customHeight="1" x14ac:dyDescent="0.25">
      <c r="A221" s="42"/>
      <c r="B221" s="24" t="s">
        <v>317</v>
      </c>
      <c r="C221" s="118">
        <v>2281</v>
      </c>
      <c r="D221" s="26">
        <v>300</v>
      </c>
      <c r="E221" s="6"/>
      <c r="F221" s="27">
        <v>100</v>
      </c>
      <c r="G221" s="6">
        <v>2</v>
      </c>
      <c r="H221" s="23">
        <v>10</v>
      </c>
      <c r="I221" s="7">
        <v>0.46300000000000002</v>
      </c>
      <c r="J221" s="156">
        <v>1.4560999999999999</v>
      </c>
      <c r="K221" s="28"/>
      <c r="L221" s="29"/>
      <c r="M221" s="29"/>
      <c r="N221" s="29"/>
      <c r="O221" s="29"/>
      <c r="P221" s="16"/>
    </row>
    <row r="222" spans="1:16" ht="13.9" customHeight="1" x14ac:dyDescent="0.25">
      <c r="A222" s="42"/>
      <c r="B222" s="24" t="s">
        <v>318</v>
      </c>
      <c r="C222" s="118">
        <v>2282</v>
      </c>
      <c r="D222" s="26">
        <v>360</v>
      </c>
      <c r="E222" s="6"/>
      <c r="F222" s="27">
        <v>100</v>
      </c>
      <c r="G222" s="6">
        <v>2</v>
      </c>
      <c r="H222" s="23">
        <v>10</v>
      </c>
      <c r="I222" s="7">
        <v>0.55400000000000005</v>
      </c>
      <c r="J222" s="156">
        <v>1.7473000000000001</v>
      </c>
      <c r="K222" s="28"/>
      <c r="L222" s="29"/>
      <c r="M222" s="29"/>
      <c r="N222" s="29"/>
      <c r="O222" s="29"/>
      <c r="P222" s="16"/>
    </row>
    <row r="223" spans="1:16" ht="13.9" customHeight="1" x14ac:dyDescent="0.25">
      <c r="A223" s="42"/>
      <c r="B223" s="24" t="s">
        <v>319</v>
      </c>
      <c r="C223" s="118">
        <v>2283</v>
      </c>
      <c r="D223" s="26">
        <v>400</v>
      </c>
      <c r="E223" s="6"/>
      <c r="F223" s="27">
        <v>100</v>
      </c>
      <c r="G223" s="6">
        <v>2</v>
      </c>
      <c r="H223" s="23">
        <v>5</v>
      </c>
      <c r="I223" s="7">
        <v>0.62</v>
      </c>
      <c r="J223" s="156">
        <v>1.9140999999999999</v>
      </c>
      <c r="K223" s="28"/>
      <c r="L223" s="29"/>
      <c r="M223" s="29"/>
      <c r="N223" s="29"/>
      <c r="O223" s="29"/>
      <c r="P223" s="16"/>
    </row>
    <row r="224" spans="1:16" ht="13.9" customHeight="1" x14ac:dyDescent="0.25">
      <c r="A224" s="42"/>
      <c r="B224" s="24" t="s">
        <v>320</v>
      </c>
      <c r="C224" s="118">
        <v>2284</v>
      </c>
      <c r="D224" s="26">
        <v>500</v>
      </c>
      <c r="E224" s="6"/>
      <c r="F224" s="27">
        <v>100</v>
      </c>
      <c r="G224" s="6">
        <v>2</v>
      </c>
      <c r="H224" s="23">
        <v>5</v>
      </c>
      <c r="I224" s="7">
        <v>0.77500000000000002</v>
      </c>
      <c r="J224" s="156">
        <v>2.4268000000000001</v>
      </c>
      <c r="K224" s="28"/>
      <c r="L224" s="29"/>
      <c r="M224" s="29"/>
      <c r="N224" s="29"/>
      <c r="O224" s="29"/>
      <c r="P224" s="16"/>
    </row>
    <row r="225" spans="1:16" ht="13.9" customHeight="1" x14ac:dyDescent="0.25">
      <c r="A225" s="42"/>
      <c r="B225" s="24" t="s">
        <v>321</v>
      </c>
      <c r="C225" s="118">
        <v>2285</v>
      </c>
      <c r="D225" s="26">
        <v>600</v>
      </c>
      <c r="E225" s="6"/>
      <c r="F225" s="27">
        <v>100</v>
      </c>
      <c r="G225" s="6">
        <v>2</v>
      </c>
      <c r="H225" s="23">
        <v>5</v>
      </c>
      <c r="I225" s="7">
        <v>0.93</v>
      </c>
      <c r="J225" s="156">
        <v>2.9121000000000001</v>
      </c>
      <c r="K225" s="28"/>
      <c r="L225" s="29"/>
      <c r="M225" s="29"/>
      <c r="N225" s="29"/>
      <c r="O225" s="29"/>
      <c r="P225" s="16"/>
    </row>
    <row r="226" spans="1:16" ht="13.9" customHeight="1" x14ac:dyDescent="0.25">
      <c r="A226" s="42"/>
      <c r="B226" s="24" t="s">
        <v>322</v>
      </c>
      <c r="C226" s="118">
        <v>2286</v>
      </c>
      <c r="D226" s="26">
        <v>800</v>
      </c>
      <c r="E226" s="6"/>
      <c r="F226" s="27">
        <v>100</v>
      </c>
      <c r="G226" s="6">
        <v>2</v>
      </c>
      <c r="H226" s="23">
        <v>5</v>
      </c>
      <c r="I226" s="7">
        <v>1.242</v>
      </c>
      <c r="J226" s="156">
        <v>3.8828999999999998</v>
      </c>
      <c r="K226" s="28"/>
      <c r="L226" s="29"/>
      <c r="M226" s="29"/>
      <c r="N226" s="29"/>
      <c r="O226" s="29"/>
      <c r="P226" s="16"/>
    </row>
    <row r="227" spans="1:16" ht="13.9" customHeight="1" x14ac:dyDescent="0.25">
      <c r="A227" s="42"/>
      <c r="B227" s="24" t="s">
        <v>323</v>
      </c>
      <c r="C227" s="118">
        <v>2287</v>
      </c>
      <c r="D227" s="26">
        <v>1000</v>
      </c>
      <c r="E227" s="6"/>
      <c r="F227" s="27">
        <v>100</v>
      </c>
      <c r="G227" s="6">
        <v>2</v>
      </c>
      <c r="H227" s="23">
        <v>5</v>
      </c>
      <c r="I227" s="7">
        <v>1.556</v>
      </c>
      <c r="J227" s="156">
        <v>5.2808999999999999</v>
      </c>
      <c r="K227" s="28"/>
      <c r="L227" s="29"/>
      <c r="M227" s="29"/>
      <c r="N227" s="29"/>
      <c r="O227" s="29"/>
      <c r="P227" s="16"/>
    </row>
    <row r="228" spans="1:16" ht="13.9" customHeight="1" x14ac:dyDescent="0.25">
      <c r="A228" s="42"/>
      <c r="B228" s="24" t="s">
        <v>324</v>
      </c>
      <c r="C228" s="118">
        <v>2289</v>
      </c>
      <c r="D228" s="26">
        <v>1250</v>
      </c>
      <c r="E228" s="6"/>
      <c r="F228" s="27">
        <v>100</v>
      </c>
      <c r="G228" s="6">
        <v>2</v>
      </c>
      <c r="H228" s="23">
        <v>5</v>
      </c>
      <c r="I228" s="7">
        <v>1.9490000000000001</v>
      </c>
      <c r="J228" s="156">
        <v>5.9387999999999996</v>
      </c>
      <c r="K228" s="28"/>
      <c r="L228" s="29"/>
      <c r="M228" s="29"/>
      <c r="N228" s="29"/>
      <c r="O228" s="29"/>
      <c r="P228" s="16"/>
    </row>
    <row r="229" spans="1:16" ht="13.9" customHeight="1" x14ac:dyDescent="0.25">
      <c r="A229" s="42"/>
      <c r="B229" s="24" t="s">
        <v>325</v>
      </c>
      <c r="C229" s="118">
        <v>2294</v>
      </c>
      <c r="D229" s="26">
        <v>200</v>
      </c>
      <c r="E229" s="6"/>
      <c r="F229" s="27">
        <v>120</v>
      </c>
      <c r="G229" s="6">
        <v>2</v>
      </c>
      <c r="H229" s="23">
        <v>10</v>
      </c>
      <c r="I229" s="7">
        <v>0.37</v>
      </c>
      <c r="J229" s="156">
        <v>1.1485000000000001</v>
      </c>
      <c r="K229" s="28"/>
      <c r="L229" s="29"/>
      <c r="M229" s="29"/>
      <c r="N229" s="29"/>
      <c r="O229" s="29"/>
      <c r="P229" s="16"/>
    </row>
    <row r="230" spans="1:16" ht="13.9" customHeight="1" x14ac:dyDescent="0.25">
      <c r="A230" s="42"/>
      <c r="B230" s="24" t="s">
        <v>326</v>
      </c>
      <c r="C230" s="118">
        <v>2295</v>
      </c>
      <c r="D230" s="26">
        <v>240</v>
      </c>
      <c r="E230" s="6"/>
      <c r="F230" s="27">
        <v>120</v>
      </c>
      <c r="G230" s="6">
        <v>2</v>
      </c>
      <c r="H230" s="23">
        <v>10</v>
      </c>
      <c r="I230" s="7">
        <v>0.44400000000000001</v>
      </c>
      <c r="J230" s="156">
        <v>1.3683000000000001</v>
      </c>
      <c r="K230" s="28"/>
      <c r="L230" s="29"/>
      <c r="M230" s="29"/>
      <c r="N230" s="29"/>
      <c r="O230" s="29"/>
      <c r="P230" s="16"/>
    </row>
    <row r="231" spans="1:16" ht="13.9" customHeight="1" x14ac:dyDescent="0.25">
      <c r="A231" s="42"/>
      <c r="B231" s="24" t="s">
        <v>327</v>
      </c>
      <c r="C231" s="118">
        <v>2296</v>
      </c>
      <c r="D231" s="26">
        <v>260</v>
      </c>
      <c r="E231" s="6"/>
      <c r="F231" s="27">
        <v>120</v>
      </c>
      <c r="G231" s="6">
        <v>2</v>
      </c>
      <c r="H231" s="23">
        <v>10</v>
      </c>
      <c r="I231" s="7">
        <v>0.4</v>
      </c>
      <c r="J231" s="156">
        <v>1.5569999999999999</v>
      </c>
      <c r="K231" s="28"/>
      <c r="L231" s="29"/>
      <c r="M231" s="29"/>
      <c r="N231" s="29"/>
      <c r="O231" s="29"/>
      <c r="P231" s="16"/>
    </row>
    <row r="232" spans="1:16" ht="13.9" customHeight="1" x14ac:dyDescent="0.25">
      <c r="A232" s="42"/>
      <c r="B232" s="24" t="s">
        <v>328</v>
      </c>
      <c r="C232" s="118">
        <v>2297</v>
      </c>
      <c r="D232" s="26">
        <v>300</v>
      </c>
      <c r="E232" s="6"/>
      <c r="F232" s="27">
        <v>120</v>
      </c>
      <c r="G232" s="6">
        <v>2</v>
      </c>
      <c r="H232" s="23">
        <v>10</v>
      </c>
      <c r="I232" s="7">
        <v>0.55400000000000005</v>
      </c>
      <c r="J232" s="156">
        <v>1.7103999999999999</v>
      </c>
      <c r="K232" s="28"/>
      <c r="L232" s="29"/>
      <c r="M232" s="29"/>
      <c r="N232" s="29"/>
      <c r="O232" s="29"/>
      <c r="P232" s="16"/>
    </row>
    <row r="233" spans="1:16" ht="13.9" customHeight="1" x14ac:dyDescent="0.25">
      <c r="A233" s="42"/>
      <c r="B233" s="24" t="s">
        <v>329</v>
      </c>
      <c r="C233" s="118">
        <v>2298</v>
      </c>
      <c r="D233" s="26">
        <v>360</v>
      </c>
      <c r="E233" s="6"/>
      <c r="F233" s="27">
        <v>120</v>
      </c>
      <c r="G233" s="6">
        <v>2</v>
      </c>
      <c r="H233" s="23">
        <v>5</v>
      </c>
      <c r="I233" s="7">
        <v>0.66700000000000004</v>
      </c>
      <c r="J233" s="156">
        <v>2.141</v>
      </c>
      <c r="K233" s="28"/>
      <c r="L233" s="29"/>
      <c r="M233" s="29"/>
      <c r="N233" s="29"/>
      <c r="O233" s="29"/>
      <c r="P233" s="16"/>
    </row>
    <row r="234" spans="1:16" ht="13.9" customHeight="1" x14ac:dyDescent="0.25">
      <c r="A234" s="42"/>
      <c r="B234" s="24" t="s">
        <v>330</v>
      </c>
      <c r="C234" s="118">
        <v>2299</v>
      </c>
      <c r="D234" s="26">
        <v>400</v>
      </c>
      <c r="E234" s="6"/>
      <c r="F234" s="27">
        <v>120</v>
      </c>
      <c r="G234" s="6">
        <v>2</v>
      </c>
      <c r="H234" s="23">
        <v>5</v>
      </c>
      <c r="I234" s="7">
        <v>0.74399999999999999</v>
      </c>
      <c r="J234" s="156">
        <v>2.3954</v>
      </c>
      <c r="K234" s="28"/>
      <c r="L234" s="29"/>
      <c r="M234" s="29"/>
      <c r="N234" s="29"/>
      <c r="O234" s="29"/>
      <c r="P234" s="16"/>
    </row>
    <row r="235" spans="1:16" ht="13.9" customHeight="1" x14ac:dyDescent="0.25">
      <c r="A235" s="42"/>
      <c r="B235" s="24" t="s">
        <v>331</v>
      </c>
      <c r="C235" s="118">
        <v>2300</v>
      </c>
      <c r="D235" s="26">
        <v>500</v>
      </c>
      <c r="E235" s="6"/>
      <c r="F235" s="27">
        <v>120</v>
      </c>
      <c r="G235" s="6">
        <v>2</v>
      </c>
      <c r="H235" s="23">
        <v>5</v>
      </c>
      <c r="I235" s="7">
        <v>0.93</v>
      </c>
      <c r="J235" s="156">
        <v>2.9121000000000001</v>
      </c>
      <c r="K235" s="28"/>
      <c r="L235" s="29"/>
      <c r="M235" s="29"/>
      <c r="N235" s="29"/>
      <c r="O235" s="29"/>
      <c r="P235" s="16"/>
    </row>
    <row r="236" spans="1:16" ht="13.9" customHeight="1" x14ac:dyDescent="0.25">
      <c r="A236" s="42"/>
      <c r="B236" s="24" t="s">
        <v>332</v>
      </c>
      <c r="C236" s="118">
        <v>2301</v>
      </c>
      <c r="D236" s="26">
        <v>600</v>
      </c>
      <c r="E236" s="6"/>
      <c r="F236" s="27">
        <v>120</v>
      </c>
      <c r="G236" s="6">
        <v>2</v>
      </c>
      <c r="H236" s="23">
        <v>5</v>
      </c>
      <c r="I236" s="7">
        <v>1.1160000000000001</v>
      </c>
      <c r="J236" s="156">
        <v>3.6423000000000001</v>
      </c>
      <c r="K236" s="28"/>
      <c r="L236" s="29"/>
      <c r="M236" s="29"/>
      <c r="N236" s="29"/>
      <c r="O236" s="29"/>
      <c r="P236" s="16"/>
    </row>
    <row r="237" spans="1:16" ht="13.9" customHeight="1" x14ac:dyDescent="0.25">
      <c r="A237" s="42"/>
      <c r="B237" s="24" t="s">
        <v>333</v>
      </c>
      <c r="C237" s="118">
        <v>2302</v>
      </c>
      <c r="D237" s="26">
        <v>800</v>
      </c>
      <c r="E237" s="6"/>
      <c r="F237" s="27">
        <v>120</v>
      </c>
      <c r="G237" s="6">
        <v>2</v>
      </c>
      <c r="H237" s="23">
        <v>5</v>
      </c>
      <c r="I237" s="7">
        <v>1.4930000000000001</v>
      </c>
      <c r="J237" s="156">
        <v>4.6595000000000004</v>
      </c>
      <c r="K237" s="28"/>
      <c r="L237" s="29"/>
      <c r="M237" s="29"/>
      <c r="N237" s="29"/>
      <c r="O237" s="29"/>
      <c r="P237" s="16"/>
    </row>
    <row r="238" spans="1:16" ht="13.9" customHeight="1" x14ac:dyDescent="0.25">
      <c r="A238" s="42"/>
      <c r="B238" s="24" t="s">
        <v>334</v>
      </c>
      <c r="C238" s="118">
        <v>2303</v>
      </c>
      <c r="D238" s="26">
        <v>1000</v>
      </c>
      <c r="E238" s="6"/>
      <c r="F238" s="27">
        <v>120</v>
      </c>
      <c r="G238" s="6">
        <v>2</v>
      </c>
      <c r="H238" s="23">
        <v>5</v>
      </c>
      <c r="I238" s="7">
        <v>1.87</v>
      </c>
      <c r="J238" s="156">
        <v>5.7832999999999997</v>
      </c>
      <c r="K238" s="28"/>
      <c r="L238" s="29"/>
      <c r="M238" s="29"/>
      <c r="N238" s="29"/>
      <c r="O238" s="29"/>
      <c r="P238" s="16"/>
    </row>
    <row r="239" spans="1:16" ht="13.9" customHeight="1" x14ac:dyDescent="0.25">
      <c r="A239" s="42"/>
      <c r="B239" s="24" t="s">
        <v>335</v>
      </c>
      <c r="C239" s="118">
        <v>2305</v>
      </c>
      <c r="D239" s="26">
        <v>1250</v>
      </c>
      <c r="E239" s="6"/>
      <c r="F239" s="27">
        <v>120</v>
      </c>
      <c r="G239" s="6">
        <v>2</v>
      </c>
      <c r="H239" s="23">
        <v>5</v>
      </c>
      <c r="I239" s="7">
        <v>2.34</v>
      </c>
      <c r="J239" s="156">
        <v>7.3829000000000002</v>
      </c>
      <c r="K239" s="28"/>
      <c r="L239" s="29"/>
      <c r="M239" s="29"/>
      <c r="N239" s="29"/>
      <c r="O239" s="29"/>
      <c r="P239" s="16"/>
    </row>
    <row r="240" spans="1:16" ht="13.9" customHeight="1" x14ac:dyDescent="0.25">
      <c r="A240" s="42"/>
      <c r="B240" s="24" t="s">
        <v>336</v>
      </c>
      <c r="C240" s="118">
        <v>2310</v>
      </c>
      <c r="D240" s="26">
        <v>200</v>
      </c>
      <c r="E240" s="6"/>
      <c r="F240" s="27">
        <v>140</v>
      </c>
      <c r="G240" s="6">
        <v>2</v>
      </c>
      <c r="H240" s="23">
        <v>10</v>
      </c>
      <c r="I240" s="7">
        <v>0.432</v>
      </c>
      <c r="J240" s="156">
        <v>1.3973</v>
      </c>
      <c r="K240" s="28"/>
      <c r="L240" s="29"/>
      <c r="M240" s="29"/>
      <c r="N240" s="29"/>
      <c r="O240" s="29"/>
      <c r="P240" s="16"/>
    </row>
    <row r="241" spans="1:16" ht="13.9" customHeight="1" x14ac:dyDescent="0.25">
      <c r="A241" s="42"/>
      <c r="B241" s="24" t="s">
        <v>337</v>
      </c>
      <c r="C241" s="118">
        <v>2311</v>
      </c>
      <c r="D241" s="26">
        <v>240</v>
      </c>
      <c r="E241" s="6"/>
      <c r="F241" s="27">
        <v>140</v>
      </c>
      <c r="G241" s="6">
        <v>2</v>
      </c>
      <c r="H241" s="23">
        <v>10</v>
      </c>
      <c r="I241" s="7">
        <v>0.51800000000000002</v>
      </c>
      <c r="J241" s="156">
        <v>1.6308</v>
      </c>
      <c r="K241" s="28"/>
      <c r="L241" s="29"/>
      <c r="M241" s="29"/>
      <c r="N241" s="29"/>
      <c r="O241" s="29"/>
      <c r="P241" s="16"/>
    </row>
    <row r="242" spans="1:16" ht="13.9" customHeight="1" x14ac:dyDescent="0.25">
      <c r="A242" s="42"/>
      <c r="B242" s="24" t="s">
        <v>338</v>
      </c>
      <c r="C242" s="118">
        <v>2312</v>
      </c>
      <c r="D242" s="26">
        <v>260</v>
      </c>
      <c r="E242" s="6"/>
      <c r="F242" s="27">
        <v>140</v>
      </c>
      <c r="G242" s="6">
        <v>2</v>
      </c>
      <c r="H242" s="23">
        <v>10</v>
      </c>
      <c r="I242" s="7">
        <v>0.56000000000000005</v>
      </c>
      <c r="J242" s="156">
        <v>1.7790999999999999</v>
      </c>
      <c r="K242" s="28"/>
      <c r="L242" s="29"/>
      <c r="M242" s="29"/>
      <c r="N242" s="29"/>
      <c r="O242" s="29"/>
      <c r="P242" s="16"/>
    </row>
    <row r="243" spans="1:16" ht="13.9" customHeight="1" x14ac:dyDescent="0.25">
      <c r="A243" s="42"/>
      <c r="B243" s="24" t="s">
        <v>339</v>
      </c>
      <c r="C243" s="118">
        <v>2313</v>
      </c>
      <c r="D243" s="26">
        <v>300</v>
      </c>
      <c r="E243" s="6"/>
      <c r="F243" s="27">
        <v>140</v>
      </c>
      <c r="G243" s="6">
        <v>2</v>
      </c>
      <c r="H243" s="23">
        <v>5</v>
      </c>
      <c r="I243" s="7">
        <v>0.64900000000000002</v>
      </c>
      <c r="J243" s="156">
        <v>1.9955000000000001</v>
      </c>
      <c r="K243" s="28"/>
      <c r="L243" s="29"/>
      <c r="M243" s="29"/>
      <c r="N243" s="29"/>
      <c r="O243" s="29"/>
      <c r="P243" s="16"/>
    </row>
    <row r="244" spans="1:16" ht="13.9" customHeight="1" x14ac:dyDescent="0.25">
      <c r="A244" s="42"/>
      <c r="B244" s="24" t="s">
        <v>340</v>
      </c>
      <c r="C244" s="118">
        <v>2314</v>
      </c>
      <c r="D244" s="26">
        <v>360</v>
      </c>
      <c r="E244" s="6"/>
      <c r="F244" s="27">
        <v>140</v>
      </c>
      <c r="G244" s="6">
        <v>2</v>
      </c>
      <c r="H244" s="23">
        <v>5</v>
      </c>
      <c r="I244" s="7">
        <v>0.78100000000000003</v>
      </c>
      <c r="J244" s="156">
        <v>2.4289999999999998</v>
      </c>
      <c r="K244" s="28"/>
      <c r="L244" s="29"/>
      <c r="M244" s="29"/>
      <c r="N244" s="29"/>
      <c r="O244" s="29"/>
      <c r="P244" s="16"/>
    </row>
    <row r="245" spans="1:16" ht="13.9" customHeight="1" x14ac:dyDescent="0.25">
      <c r="A245" s="42"/>
      <c r="B245" s="24" t="s">
        <v>341</v>
      </c>
      <c r="C245" s="118">
        <v>2315</v>
      </c>
      <c r="D245" s="26">
        <v>400</v>
      </c>
      <c r="E245" s="6"/>
      <c r="F245" s="27">
        <v>140</v>
      </c>
      <c r="G245" s="6">
        <v>2</v>
      </c>
      <c r="H245" s="23">
        <v>5</v>
      </c>
      <c r="I245" s="7">
        <v>0.86699999999999999</v>
      </c>
      <c r="J245" s="156">
        <v>2.6415000000000002</v>
      </c>
      <c r="K245" s="28"/>
      <c r="L245" s="29"/>
      <c r="M245" s="29"/>
      <c r="N245" s="29"/>
      <c r="O245" s="29"/>
      <c r="P245" s="16"/>
    </row>
    <row r="246" spans="1:16" ht="13.9" customHeight="1" x14ac:dyDescent="0.25">
      <c r="A246" s="42"/>
      <c r="B246" s="24" t="s">
        <v>342</v>
      </c>
      <c r="C246" s="118">
        <v>2316</v>
      </c>
      <c r="D246" s="26">
        <v>500</v>
      </c>
      <c r="E246" s="6"/>
      <c r="F246" s="27">
        <v>140</v>
      </c>
      <c r="G246" s="6">
        <v>2</v>
      </c>
      <c r="H246" s="23">
        <v>5</v>
      </c>
      <c r="I246" s="7">
        <v>1.0860000000000001</v>
      </c>
      <c r="J246" s="156">
        <v>3.4693000000000001</v>
      </c>
      <c r="K246" s="28"/>
      <c r="L246" s="29"/>
      <c r="M246" s="29"/>
      <c r="N246" s="29"/>
      <c r="O246" s="29"/>
      <c r="P246" s="16"/>
    </row>
    <row r="247" spans="1:16" ht="13.9" customHeight="1" x14ac:dyDescent="0.25">
      <c r="A247" s="42"/>
      <c r="B247" s="24" t="s">
        <v>343</v>
      </c>
      <c r="C247" s="118">
        <v>2317</v>
      </c>
      <c r="D247" s="26">
        <v>600</v>
      </c>
      <c r="E247" s="6"/>
      <c r="F247" s="27">
        <v>140</v>
      </c>
      <c r="G247" s="6">
        <v>2</v>
      </c>
      <c r="H247" s="23">
        <v>5</v>
      </c>
      <c r="I247" s="7">
        <v>1.3049999999999999</v>
      </c>
      <c r="J247" s="156">
        <v>4.0195999999999996</v>
      </c>
      <c r="K247" s="28"/>
      <c r="L247" s="29"/>
      <c r="M247" s="29"/>
      <c r="N247" s="29"/>
      <c r="O247" s="29"/>
      <c r="P247" s="16"/>
    </row>
    <row r="248" spans="1:16" ht="13.9" customHeight="1" x14ac:dyDescent="0.25">
      <c r="A248" s="42"/>
      <c r="B248" s="24" t="s">
        <v>344</v>
      </c>
      <c r="C248" s="118">
        <v>2318</v>
      </c>
      <c r="D248" s="26">
        <v>800</v>
      </c>
      <c r="E248" s="6"/>
      <c r="F248" s="27">
        <v>140</v>
      </c>
      <c r="G248" s="6">
        <v>2</v>
      </c>
      <c r="H248" s="23">
        <v>5</v>
      </c>
      <c r="I248" s="7">
        <v>1.744</v>
      </c>
      <c r="J248" s="156">
        <v>5.4743000000000004</v>
      </c>
      <c r="K248" s="28"/>
      <c r="L248" s="29"/>
      <c r="M248" s="29"/>
      <c r="N248" s="29"/>
      <c r="O248" s="29"/>
      <c r="P248" s="16"/>
    </row>
    <row r="249" spans="1:16" ht="13.9" customHeight="1" x14ac:dyDescent="0.25">
      <c r="A249" s="42"/>
      <c r="B249" s="24" t="s">
        <v>345</v>
      </c>
      <c r="C249" s="118">
        <v>2319</v>
      </c>
      <c r="D249" s="26">
        <v>1000</v>
      </c>
      <c r="E249" s="6"/>
      <c r="F249" s="27">
        <v>140</v>
      </c>
      <c r="G249" s="6">
        <v>2</v>
      </c>
      <c r="H249" s="23">
        <v>5</v>
      </c>
      <c r="I249" s="7">
        <v>2.1859999999999999</v>
      </c>
      <c r="J249" s="156">
        <v>7.0820999999999996</v>
      </c>
      <c r="K249" s="28"/>
      <c r="L249" s="29"/>
      <c r="M249" s="29"/>
      <c r="N249" s="29"/>
      <c r="O249" s="29"/>
      <c r="P249" s="16"/>
    </row>
    <row r="250" spans="1:16" ht="13.9" customHeight="1" x14ac:dyDescent="0.25">
      <c r="A250" s="42"/>
      <c r="B250" s="24" t="s">
        <v>346</v>
      </c>
      <c r="C250" s="118">
        <v>2321</v>
      </c>
      <c r="D250" s="26">
        <v>1250</v>
      </c>
      <c r="E250" s="6"/>
      <c r="F250" s="27">
        <v>140</v>
      </c>
      <c r="G250" s="6">
        <v>2</v>
      </c>
      <c r="H250" s="23">
        <v>5</v>
      </c>
      <c r="I250" s="7">
        <v>2.7330000000000001</v>
      </c>
      <c r="J250" s="156">
        <v>8.4938000000000002</v>
      </c>
      <c r="K250" s="28"/>
      <c r="L250" s="29"/>
      <c r="M250" s="29"/>
      <c r="N250" s="29"/>
      <c r="O250" s="29"/>
      <c r="P250" s="16"/>
    </row>
    <row r="251" spans="1:16" ht="13.9" customHeight="1" x14ac:dyDescent="0.25">
      <c r="A251" s="42"/>
      <c r="B251" s="24" t="s">
        <v>347</v>
      </c>
      <c r="C251" s="118">
        <v>2326</v>
      </c>
      <c r="D251" s="26">
        <v>260</v>
      </c>
      <c r="E251" s="6"/>
      <c r="F251" s="27">
        <v>160</v>
      </c>
      <c r="G251" s="6">
        <v>2</v>
      </c>
      <c r="H251" s="23">
        <v>5</v>
      </c>
      <c r="I251" s="7">
        <v>0.64100000000000001</v>
      </c>
      <c r="J251" s="156">
        <v>2.0903</v>
      </c>
      <c r="K251" s="28"/>
      <c r="L251" s="29"/>
      <c r="M251" s="29"/>
      <c r="N251" s="29"/>
      <c r="O251" s="29"/>
      <c r="P251" s="16"/>
    </row>
    <row r="252" spans="1:16" ht="13.9" customHeight="1" x14ac:dyDescent="0.25">
      <c r="A252" s="42"/>
      <c r="B252" s="24" t="s">
        <v>348</v>
      </c>
      <c r="C252" s="118">
        <v>2327</v>
      </c>
      <c r="D252" s="26">
        <v>300</v>
      </c>
      <c r="E252" s="6"/>
      <c r="F252" s="27">
        <v>160</v>
      </c>
      <c r="G252" s="6">
        <v>2</v>
      </c>
      <c r="H252" s="23">
        <v>5</v>
      </c>
      <c r="I252" s="7">
        <v>0.74399999999999999</v>
      </c>
      <c r="J252" s="156">
        <v>2.4117999999999999</v>
      </c>
      <c r="K252" s="28"/>
      <c r="L252" s="29"/>
      <c r="M252" s="29"/>
      <c r="N252" s="29"/>
      <c r="O252" s="29"/>
      <c r="P252" s="16"/>
    </row>
    <row r="253" spans="1:16" ht="13.9" customHeight="1" x14ac:dyDescent="0.25">
      <c r="A253" s="42"/>
      <c r="B253" s="24" t="s">
        <v>349</v>
      </c>
      <c r="C253" s="118">
        <v>2328</v>
      </c>
      <c r="D253" s="26">
        <v>360</v>
      </c>
      <c r="E253" s="6"/>
      <c r="F253" s="27">
        <v>160</v>
      </c>
      <c r="G253" s="6">
        <v>2</v>
      </c>
      <c r="H253" s="23">
        <v>5</v>
      </c>
      <c r="I253" s="7">
        <v>0.89300000000000002</v>
      </c>
      <c r="J253" s="156">
        <v>2.8940999999999999</v>
      </c>
      <c r="K253" s="28"/>
      <c r="L253" s="29"/>
      <c r="M253" s="29"/>
      <c r="N253" s="29"/>
      <c r="O253" s="29"/>
      <c r="P253" s="16"/>
    </row>
    <row r="254" spans="1:16" ht="13.9" customHeight="1" x14ac:dyDescent="0.25">
      <c r="A254" s="42"/>
      <c r="B254" s="24" t="s">
        <v>350</v>
      </c>
      <c r="C254" s="118">
        <v>2329</v>
      </c>
      <c r="D254" s="26">
        <v>400</v>
      </c>
      <c r="E254" s="6"/>
      <c r="F254" s="27">
        <v>160</v>
      </c>
      <c r="G254" s="6">
        <v>2</v>
      </c>
      <c r="H254" s="23">
        <v>5</v>
      </c>
      <c r="I254" s="7">
        <v>0.99299999999999999</v>
      </c>
      <c r="J254" s="156">
        <v>3.2374999999999998</v>
      </c>
      <c r="K254" s="28"/>
      <c r="L254" s="29"/>
      <c r="M254" s="29"/>
      <c r="N254" s="29"/>
      <c r="O254" s="29"/>
      <c r="P254" s="16"/>
    </row>
    <row r="255" spans="1:16" ht="13.9" customHeight="1" x14ac:dyDescent="0.25">
      <c r="A255" s="42"/>
      <c r="B255" s="24" t="s">
        <v>351</v>
      </c>
      <c r="C255" s="118">
        <v>2330</v>
      </c>
      <c r="D255" s="26">
        <v>500</v>
      </c>
      <c r="E255" s="6"/>
      <c r="F255" s="27">
        <v>160</v>
      </c>
      <c r="G255" s="6">
        <v>2</v>
      </c>
      <c r="H255" s="23">
        <v>5</v>
      </c>
      <c r="I255" s="7">
        <v>1.242</v>
      </c>
      <c r="J255" s="156">
        <v>4.0195999999999996</v>
      </c>
      <c r="K255" s="28"/>
      <c r="L255" s="29"/>
      <c r="M255" s="29"/>
      <c r="N255" s="29"/>
      <c r="O255" s="29"/>
      <c r="P255" s="16"/>
    </row>
    <row r="256" spans="1:16" ht="13.9" customHeight="1" x14ac:dyDescent="0.25">
      <c r="A256" s="42"/>
      <c r="B256" s="24" t="s">
        <v>352</v>
      </c>
      <c r="C256" s="118">
        <v>2331</v>
      </c>
      <c r="D256" s="26">
        <v>600</v>
      </c>
      <c r="E256" s="6"/>
      <c r="F256" s="27">
        <v>160</v>
      </c>
      <c r="G256" s="6">
        <v>2</v>
      </c>
      <c r="H256" s="23">
        <v>5</v>
      </c>
      <c r="I256" s="7">
        <v>1.4930000000000001</v>
      </c>
      <c r="J256" s="156">
        <v>4.8071000000000002</v>
      </c>
      <c r="K256" s="28"/>
      <c r="L256" s="29"/>
      <c r="M256" s="29"/>
      <c r="N256" s="29"/>
      <c r="O256" s="29"/>
      <c r="P256" s="16"/>
    </row>
    <row r="257" spans="1:16" ht="13.9" customHeight="1" x14ac:dyDescent="0.25">
      <c r="A257" s="42"/>
      <c r="B257" s="24" t="s">
        <v>353</v>
      </c>
      <c r="C257" s="118">
        <v>2332</v>
      </c>
      <c r="D257" s="26">
        <v>800</v>
      </c>
      <c r="E257" s="6"/>
      <c r="F257" s="27">
        <v>160</v>
      </c>
      <c r="G257" s="6">
        <v>2</v>
      </c>
      <c r="H257" s="23">
        <v>5</v>
      </c>
      <c r="I257" s="7">
        <v>1.996</v>
      </c>
      <c r="J257" s="156">
        <v>6.5625999999999998</v>
      </c>
      <c r="K257" s="28"/>
      <c r="L257" s="29"/>
      <c r="M257" s="29"/>
      <c r="N257" s="29"/>
      <c r="O257" s="29"/>
      <c r="P257" s="16"/>
    </row>
    <row r="258" spans="1:16" ht="13.9" customHeight="1" x14ac:dyDescent="0.25">
      <c r="A258" s="42"/>
      <c r="B258" s="24" t="s">
        <v>354</v>
      </c>
      <c r="C258" s="118">
        <v>2333</v>
      </c>
      <c r="D258" s="26">
        <v>1000</v>
      </c>
      <c r="E258" s="6"/>
      <c r="F258" s="27">
        <v>160</v>
      </c>
      <c r="G258" s="6">
        <v>2</v>
      </c>
      <c r="H258" s="23">
        <v>5</v>
      </c>
      <c r="I258" s="7">
        <v>2.4969999999999999</v>
      </c>
      <c r="J258" s="156">
        <v>8.0390999999999995</v>
      </c>
      <c r="K258" s="28"/>
      <c r="L258" s="29"/>
      <c r="M258" s="29"/>
      <c r="N258" s="29"/>
      <c r="O258" s="29"/>
      <c r="P258" s="16"/>
    </row>
    <row r="259" spans="1:16" ht="13.9" customHeight="1" x14ac:dyDescent="0.25">
      <c r="A259" s="42"/>
      <c r="B259" s="24" t="s">
        <v>355</v>
      </c>
      <c r="C259" s="118">
        <v>2335</v>
      </c>
      <c r="D259" s="26">
        <v>1250</v>
      </c>
      <c r="E259" s="6"/>
      <c r="F259" s="27">
        <v>160</v>
      </c>
      <c r="G259" s="6">
        <v>2</v>
      </c>
      <c r="H259" s="23">
        <v>5</v>
      </c>
      <c r="I259" s="7">
        <v>3.125</v>
      </c>
      <c r="J259" s="156">
        <v>9.7754999999999992</v>
      </c>
      <c r="K259" s="28"/>
      <c r="L259" s="29"/>
      <c r="M259" s="29"/>
      <c r="N259" s="29"/>
      <c r="O259" s="29"/>
      <c r="P259" s="16"/>
    </row>
    <row r="260" spans="1:16" ht="13.9" customHeight="1" x14ac:dyDescent="0.25">
      <c r="A260" s="42"/>
      <c r="B260" s="24" t="s">
        <v>356</v>
      </c>
      <c r="C260" s="118">
        <v>2340</v>
      </c>
      <c r="D260" s="26">
        <v>300</v>
      </c>
      <c r="E260" s="6"/>
      <c r="F260" s="27">
        <v>180</v>
      </c>
      <c r="G260" s="6">
        <v>2</v>
      </c>
      <c r="H260" s="23">
        <v>5</v>
      </c>
      <c r="I260" s="7">
        <v>0.83599999999999997</v>
      </c>
      <c r="J260" s="156">
        <v>2.6301000000000001</v>
      </c>
      <c r="K260" s="28"/>
      <c r="L260" s="29"/>
      <c r="M260" s="29"/>
      <c r="N260" s="29"/>
      <c r="O260" s="29"/>
      <c r="P260" s="16"/>
    </row>
    <row r="261" spans="1:16" ht="13.9" customHeight="1" x14ac:dyDescent="0.25">
      <c r="A261" s="42"/>
      <c r="B261" s="24" t="s">
        <v>357</v>
      </c>
      <c r="C261" s="118">
        <v>2341</v>
      </c>
      <c r="D261" s="26">
        <v>360</v>
      </c>
      <c r="E261" s="6"/>
      <c r="F261" s="27">
        <v>180</v>
      </c>
      <c r="G261" s="6">
        <v>2</v>
      </c>
      <c r="H261" s="23">
        <v>5</v>
      </c>
      <c r="I261" s="7">
        <v>1.004</v>
      </c>
      <c r="J261" s="156">
        <v>3.1450999999999998</v>
      </c>
      <c r="K261" s="28"/>
      <c r="L261" s="29"/>
      <c r="M261" s="29"/>
      <c r="N261" s="29"/>
      <c r="O261" s="29"/>
      <c r="P261" s="16"/>
    </row>
    <row r="262" spans="1:16" ht="13.9" customHeight="1" x14ac:dyDescent="0.25">
      <c r="A262" s="42"/>
      <c r="B262" s="24" t="s">
        <v>358</v>
      </c>
      <c r="C262" s="118">
        <v>2342</v>
      </c>
      <c r="D262" s="26">
        <v>400</v>
      </c>
      <c r="E262" s="6"/>
      <c r="F262" s="27">
        <v>180</v>
      </c>
      <c r="G262" s="6">
        <v>2</v>
      </c>
      <c r="H262" s="23">
        <v>5</v>
      </c>
      <c r="I262" s="7">
        <v>1.1160000000000001</v>
      </c>
      <c r="J262" s="156">
        <v>3.4946000000000002</v>
      </c>
      <c r="K262" s="28"/>
      <c r="L262" s="29"/>
      <c r="M262" s="29"/>
      <c r="N262" s="29"/>
      <c r="O262" s="29"/>
      <c r="P262" s="16"/>
    </row>
    <row r="263" spans="1:16" ht="13.9" customHeight="1" x14ac:dyDescent="0.25">
      <c r="A263" s="42"/>
      <c r="B263" s="24" t="s">
        <v>359</v>
      </c>
      <c r="C263" s="118">
        <v>2343</v>
      </c>
      <c r="D263" s="26">
        <v>500</v>
      </c>
      <c r="E263" s="6"/>
      <c r="F263" s="27">
        <v>180</v>
      </c>
      <c r="G263" s="6">
        <v>2</v>
      </c>
      <c r="H263" s="23">
        <v>5</v>
      </c>
      <c r="I263" s="7">
        <v>1.399</v>
      </c>
      <c r="J263" s="156">
        <v>4.3682999999999996</v>
      </c>
      <c r="K263" s="28"/>
      <c r="L263" s="29"/>
      <c r="M263" s="29"/>
      <c r="N263" s="29"/>
      <c r="O263" s="29"/>
      <c r="P263" s="16"/>
    </row>
    <row r="264" spans="1:16" ht="13.9" customHeight="1" x14ac:dyDescent="0.25">
      <c r="A264" s="42"/>
      <c r="B264" s="24" t="s">
        <v>360</v>
      </c>
      <c r="C264" s="118">
        <v>2344</v>
      </c>
      <c r="D264" s="26">
        <v>600</v>
      </c>
      <c r="E264" s="6"/>
      <c r="F264" s="27">
        <v>180</v>
      </c>
      <c r="G264" s="6">
        <v>2</v>
      </c>
      <c r="H264" s="23">
        <v>5</v>
      </c>
      <c r="I264" s="7">
        <v>1.6819999999999999</v>
      </c>
      <c r="J264" s="156">
        <v>5.2419000000000002</v>
      </c>
      <c r="K264" s="28"/>
      <c r="L264" s="29"/>
      <c r="M264" s="29"/>
      <c r="N264" s="29"/>
      <c r="O264" s="29"/>
      <c r="P264" s="16"/>
    </row>
    <row r="265" spans="1:16" ht="13.9" customHeight="1" x14ac:dyDescent="0.25">
      <c r="A265" s="42"/>
      <c r="B265" s="24" t="s">
        <v>361</v>
      </c>
      <c r="C265" s="118">
        <v>2345</v>
      </c>
      <c r="D265" s="26">
        <v>800</v>
      </c>
      <c r="E265" s="6"/>
      <c r="F265" s="27">
        <v>180</v>
      </c>
      <c r="G265" s="6">
        <v>2</v>
      </c>
      <c r="H265" s="23">
        <v>5</v>
      </c>
      <c r="I265" s="7">
        <v>2.2469999999999999</v>
      </c>
      <c r="J265" s="156">
        <v>6.9890999999999996</v>
      </c>
      <c r="K265" s="28"/>
      <c r="L265" s="29"/>
      <c r="M265" s="29"/>
      <c r="N265" s="29"/>
      <c r="O265" s="29"/>
      <c r="P265" s="16"/>
    </row>
    <row r="266" spans="1:16" ht="13.9" customHeight="1" x14ac:dyDescent="0.25">
      <c r="A266" s="42"/>
      <c r="B266" s="24" t="s">
        <v>362</v>
      </c>
      <c r="C266" s="118">
        <v>2346</v>
      </c>
      <c r="D266" s="26">
        <v>1000</v>
      </c>
      <c r="E266" s="6"/>
      <c r="F266" s="27">
        <v>180</v>
      </c>
      <c r="G266" s="6">
        <v>2</v>
      </c>
      <c r="H266" s="23">
        <v>5</v>
      </c>
      <c r="I266" s="7">
        <v>2.8109999999999999</v>
      </c>
      <c r="J266" s="156">
        <v>8.7364999999999995</v>
      </c>
      <c r="K266" s="28"/>
      <c r="L266" s="29"/>
      <c r="M266" s="29"/>
      <c r="N266" s="29"/>
      <c r="O266" s="29"/>
      <c r="P266" s="16"/>
    </row>
    <row r="267" spans="1:16" ht="13.9" customHeight="1" x14ac:dyDescent="0.25">
      <c r="A267" s="42"/>
      <c r="B267" s="24" t="s">
        <v>363</v>
      </c>
      <c r="C267" s="118">
        <v>2348</v>
      </c>
      <c r="D267" s="26">
        <v>1250</v>
      </c>
      <c r="E267" s="6"/>
      <c r="F267" s="27">
        <v>180</v>
      </c>
      <c r="G267" s="6">
        <v>2</v>
      </c>
      <c r="H267" s="23">
        <v>5</v>
      </c>
      <c r="I267" s="7">
        <v>3.5179999999999998</v>
      </c>
      <c r="J267" s="156">
        <v>10.9206</v>
      </c>
      <c r="K267" s="28"/>
      <c r="L267" s="29"/>
      <c r="M267" s="29"/>
      <c r="N267" s="29"/>
      <c r="O267" s="29"/>
      <c r="P267" s="16"/>
    </row>
    <row r="268" spans="1:16" ht="13.9" customHeight="1" x14ac:dyDescent="0.25">
      <c r="A268" s="42"/>
      <c r="B268" s="24" t="s">
        <v>364</v>
      </c>
      <c r="C268" s="118">
        <v>2353</v>
      </c>
      <c r="D268" s="26">
        <v>300</v>
      </c>
      <c r="E268" s="6"/>
      <c r="F268" s="27">
        <v>200</v>
      </c>
      <c r="G268" s="6">
        <v>2</v>
      </c>
      <c r="H268" s="23">
        <v>5</v>
      </c>
      <c r="I268" s="7">
        <v>0.93</v>
      </c>
      <c r="J268" s="156">
        <v>2.9941</v>
      </c>
      <c r="K268" s="28"/>
      <c r="L268" s="29"/>
      <c r="M268" s="29"/>
      <c r="N268" s="29"/>
      <c r="O268" s="29"/>
      <c r="P268" s="16"/>
    </row>
    <row r="269" spans="1:16" ht="13.9" customHeight="1" x14ac:dyDescent="0.25">
      <c r="A269" s="42"/>
      <c r="B269" s="24" t="s">
        <v>365</v>
      </c>
      <c r="C269" s="118">
        <v>2354</v>
      </c>
      <c r="D269" s="26">
        <v>360</v>
      </c>
      <c r="E269" s="6"/>
      <c r="F269" s="27">
        <v>200</v>
      </c>
      <c r="G269" s="6">
        <v>2</v>
      </c>
      <c r="H269" s="23">
        <v>5</v>
      </c>
      <c r="I269" s="7">
        <v>1.1160000000000001</v>
      </c>
      <c r="J269" s="156">
        <v>3.593</v>
      </c>
      <c r="K269" s="28"/>
      <c r="L269" s="29"/>
      <c r="M269" s="29"/>
      <c r="N269" s="29"/>
      <c r="O269" s="29"/>
      <c r="P269" s="16"/>
    </row>
    <row r="270" spans="1:16" ht="13.9" customHeight="1" x14ac:dyDescent="0.25">
      <c r="A270" s="42"/>
      <c r="B270" s="24" t="s">
        <v>366</v>
      </c>
      <c r="C270" s="118">
        <v>2355</v>
      </c>
      <c r="D270" s="26">
        <v>400</v>
      </c>
      <c r="E270" s="6"/>
      <c r="F270" s="27">
        <v>200</v>
      </c>
      <c r="G270" s="6">
        <v>2</v>
      </c>
      <c r="H270" s="23">
        <v>5</v>
      </c>
      <c r="I270" s="7">
        <v>1.242</v>
      </c>
      <c r="J270" s="156">
        <v>3.9923000000000002</v>
      </c>
      <c r="K270" s="28"/>
      <c r="L270" s="29"/>
      <c r="M270" s="29"/>
      <c r="N270" s="29"/>
      <c r="O270" s="29"/>
      <c r="P270" s="16"/>
    </row>
    <row r="271" spans="1:16" ht="13.9" customHeight="1" x14ac:dyDescent="0.25">
      <c r="A271" s="42"/>
      <c r="B271" s="24" t="s">
        <v>367</v>
      </c>
      <c r="C271" s="118">
        <v>2356</v>
      </c>
      <c r="D271" s="26">
        <v>500</v>
      </c>
      <c r="E271" s="6"/>
      <c r="F271" s="27">
        <v>200</v>
      </c>
      <c r="G271" s="6">
        <v>2</v>
      </c>
      <c r="H271" s="23">
        <v>5</v>
      </c>
      <c r="I271" s="7">
        <v>1.556</v>
      </c>
      <c r="J271" s="156">
        <v>4.9903000000000004</v>
      </c>
      <c r="K271" s="28"/>
      <c r="L271" s="29"/>
      <c r="M271" s="29"/>
      <c r="N271" s="29"/>
      <c r="O271" s="29"/>
      <c r="P271" s="16"/>
    </row>
    <row r="272" spans="1:16" ht="13.9" customHeight="1" x14ac:dyDescent="0.25">
      <c r="A272" s="42"/>
      <c r="B272" s="24" t="s">
        <v>368</v>
      </c>
      <c r="C272" s="118">
        <v>2357</v>
      </c>
      <c r="D272" s="26">
        <v>600</v>
      </c>
      <c r="E272" s="6"/>
      <c r="F272" s="27">
        <v>200</v>
      </c>
      <c r="G272" s="6">
        <v>2</v>
      </c>
      <c r="H272" s="23">
        <v>5</v>
      </c>
      <c r="I272" s="7">
        <v>1.87</v>
      </c>
      <c r="J272" s="156">
        <v>5.8243</v>
      </c>
      <c r="K272" s="28"/>
      <c r="L272" s="29"/>
      <c r="M272" s="29"/>
      <c r="N272" s="29"/>
      <c r="O272" s="29"/>
      <c r="P272" s="16"/>
    </row>
    <row r="273" spans="1:16" ht="13.9" customHeight="1" x14ac:dyDescent="0.25">
      <c r="A273" s="42"/>
      <c r="B273" s="24" t="s">
        <v>369</v>
      </c>
      <c r="C273" s="118">
        <v>2358</v>
      </c>
      <c r="D273" s="26">
        <v>800</v>
      </c>
      <c r="E273" s="6"/>
      <c r="F273" s="27">
        <v>200</v>
      </c>
      <c r="G273" s="6">
        <v>2</v>
      </c>
      <c r="H273" s="23">
        <v>5</v>
      </c>
      <c r="I273" s="7">
        <v>2.4969999999999999</v>
      </c>
      <c r="J273" s="156">
        <v>7.7110000000000003</v>
      </c>
      <c r="K273" s="28"/>
      <c r="L273" s="29"/>
      <c r="M273" s="29"/>
      <c r="N273" s="29"/>
      <c r="O273" s="29"/>
      <c r="P273" s="16"/>
    </row>
    <row r="274" spans="1:16" ht="13.9" customHeight="1" x14ac:dyDescent="0.25">
      <c r="A274" s="42"/>
      <c r="B274" s="24" t="s">
        <v>370</v>
      </c>
      <c r="C274" s="118">
        <v>2359</v>
      </c>
      <c r="D274" s="26">
        <v>1000</v>
      </c>
      <c r="E274" s="6"/>
      <c r="F274" s="27">
        <v>200</v>
      </c>
      <c r="G274" s="6">
        <v>2</v>
      </c>
      <c r="H274" s="23">
        <v>5</v>
      </c>
      <c r="I274" s="7">
        <v>3.125</v>
      </c>
      <c r="J274" s="156">
        <v>9.9806000000000008</v>
      </c>
      <c r="K274" s="28"/>
      <c r="L274" s="29"/>
      <c r="M274" s="29"/>
      <c r="N274" s="29"/>
      <c r="O274" s="29"/>
      <c r="P274" s="16"/>
    </row>
    <row r="275" spans="1:16" ht="13.9" customHeight="1" x14ac:dyDescent="0.25">
      <c r="A275" s="42"/>
      <c r="B275" s="24" t="s">
        <v>371</v>
      </c>
      <c r="C275" s="118">
        <v>2361</v>
      </c>
      <c r="D275" s="26">
        <v>1250</v>
      </c>
      <c r="E275" s="6"/>
      <c r="F275" s="27">
        <v>200</v>
      </c>
      <c r="G275" s="6">
        <v>2</v>
      </c>
      <c r="H275" s="23">
        <v>5</v>
      </c>
      <c r="I275" s="7">
        <v>3.9089999999999998</v>
      </c>
      <c r="J275" s="156">
        <v>12.048500000000001</v>
      </c>
      <c r="K275" s="28"/>
      <c r="L275" s="29"/>
      <c r="M275" s="29"/>
      <c r="N275" s="29"/>
      <c r="O275" s="29"/>
      <c r="P275" s="16"/>
    </row>
    <row r="276" spans="1:16" ht="13.9" customHeight="1" x14ac:dyDescent="0.25">
      <c r="A276" s="73" t="s">
        <v>596</v>
      </c>
      <c r="B276" s="84"/>
      <c r="C276" s="78" t="s">
        <v>506</v>
      </c>
      <c r="D276" s="78" t="s">
        <v>5</v>
      </c>
      <c r="E276" s="78" t="s">
        <v>6</v>
      </c>
      <c r="F276" s="78" t="s">
        <v>7</v>
      </c>
      <c r="G276" s="78" t="s">
        <v>8</v>
      </c>
      <c r="H276" s="73" t="s">
        <v>9</v>
      </c>
      <c r="I276" s="79" t="s">
        <v>10</v>
      </c>
      <c r="J276" s="159" t="s">
        <v>630</v>
      </c>
      <c r="K276" s="28"/>
      <c r="L276" s="29"/>
      <c r="M276" s="29"/>
      <c r="N276" s="29"/>
      <c r="O276" s="29"/>
      <c r="P276" s="16"/>
    </row>
    <row r="277" spans="1:16" ht="28.9" customHeight="1" x14ac:dyDescent="0.25">
      <c r="A277" s="12"/>
      <c r="B277" s="131" t="s">
        <v>597</v>
      </c>
      <c r="C277" s="118">
        <v>2609</v>
      </c>
      <c r="D277" s="133">
        <v>135</v>
      </c>
      <c r="E277" s="115">
        <v>75</v>
      </c>
      <c r="F277" s="132">
        <v>50</v>
      </c>
      <c r="G277" s="115">
        <v>2</v>
      </c>
      <c r="H277" s="118">
        <v>10</v>
      </c>
      <c r="I277" s="134">
        <v>0.22</v>
      </c>
      <c r="J277" s="161">
        <v>0.71140000000000003</v>
      </c>
      <c r="K277" s="28"/>
      <c r="L277" s="29"/>
      <c r="M277" s="29"/>
      <c r="N277" s="29"/>
      <c r="O277" s="29"/>
      <c r="P277" s="16"/>
    </row>
    <row r="278" spans="1:16" ht="28.9" customHeight="1" x14ac:dyDescent="0.25">
      <c r="A278" s="42"/>
      <c r="B278" s="131" t="s">
        <v>598</v>
      </c>
      <c r="C278" s="118">
        <v>2610</v>
      </c>
      <c r="D278" s="133">
        <v>135</v>
      </c>
      <c r="E278" s="115">
        <v>75</v>
      </c>
      <c r="F278" s="132">
        <v>50</v>
      </c>
      <c r="G278" s="115">
        <v>2</v>
      </c>
      <c r="H278" s="118">
        <v>10</v>
      </c>
      <c r="I278" s="134">
        <v>0.22</v>
      </c>
      <c r="J278" s="161">
        <v>0.71140000000000003</v>
      </c>
      <c r="K278" s="28"/>
      <c r="L278" s="29"/>
      <c r="M278" s="29"/>
      <c r="N278" s="29"/>
      <c r="O278" s="29"/>
      <c r="P278" s="16"/>
    </row>
    <row r="279" spans="1:16" ht="16.899999999999999" customHeight="1" x14ac:dyDescent="0.25">
      <c r="A279" s="73" t="s">
        <v>595</v>
      </c>
      <c r="B279" s="84"/>
      <c r="C279" s="78" t="s">
        <v>506</v>
      </c>
      <c r="D279" s="78" t="s">
        <v>5</v>
      </c>
      <c r="E279" s="78" t="s">
        <v>6</v>
      </c>
      <c r="F279" s="78" t="s">
        <v>7</v>
      </c>
      <c r="G279" s="78" t="s">
        <v>8</v>
      </c>
      <c r="H279" s="73" t="s">
        <v>9</v>
      </c>
      <c r="I279" s="79" t="s">
        <v>10</v>
      </c>
      <c r="J279" s="159" t="s">
        <v>630</v>
      </c>
      <c r="K279" s="28"/>
      <c r="L279" s="29"/>
      <c r="M279" s="29"/>
      <c r="N279" s="29"/>
      <c r="O279" s="29"/>
      <c r="P279" s="16"/>
    </row>
    <row r="280" spans="1:16" ht="30.6" customHeight="1" x14ac:dyDescent="0.25">
      <c r="A280" s="42"/>
      <c r="B280" s="131" t="s">
        <v>604</v>
      </c>
      <c r="C280" s="118">
        <v>2614</v>
      </c>
      <c r="D280" s="133">
        <v>135</v>
      </c>
      <c r="E280" s="115">
        <v>76</v>
      </c>
      <c r="F280" s="132">
        <v>51</v>
      </c>
      <c r="G280" s="115">
        <v>2</v>
      </c>
      <c r="H280" s="118">
        <v>10</v>
      </c>
      <c r="I280" s="134">
        <v>0.35</v>
      </c>
      <c r="J280" s="161">
        <v>1.3534999999999999</v>
      </c>
      <c r="K280" s="28"/>
      <c r="L280" s="29"/>
      <c r="M280" s="29"/>
      <c r="N280" s="29"/>
      <c r="O280" s="29"/>
      <c r="P280" s="16"/>
    </row>
    <row r="281" spans="1:16" ht="30.6" customHeight="1" x14ac:dyDescent="0.25">
      <c r="A281" s="10"/>
      <c r="B281" s="131" t="s">
        <v>605</v>
      </c>
      <c r="C281" s="118">
        <v>2615</v>
      </c>
      <c r="D281" s="133">
        <v>135</v>
      </c>
      <c r="E281" s="115">
        <v>76</v>
      </c>
      <c r="F281" s="132">
        <v>100</v>
      </c>
      <c r="G281" s="115">
        <v>2</v>
      </c>
      <c r="H281" s="118">
        <v>10</v>
      </c>
      <c r="I281" s="134">
        <v>0.43</v>
      </c>
      <c r="J281" s="161">
        <v>1.5745</v>
      </c>
      <c r="K281" s="28"/>
      <c r="L281" s="29"/>
      <c r="M281" s="29"/>
      <c r="N281" s="29"/>
      <c r="O281" s="29"/>
      <c r="P281" s="16"/>
    </row>
    <row r="282" spans="1:16" x14ac:dyDescent="0.25">
      <c r="A282" s="73" t="s">
        <v>512</v>
      </c>
      <c r="B282" s="84"/>
      <c r="C282" s="78" t="s">
        <v>506</v>
      </c>
      <c r="D282" s="78" t="s">
        <v>5</v>
      </c>
      <c r="E282" s="78" t="s">
        <v>6</v>
      </c>
      <c r="F282" s="78" t="s">
        <v>7</v>
      </c>
      <c r="G282" s="78" t="s">
        <v>8</v>
      </c>
      <c r="H282" s="73" t="s">
        <v>9</v>
      </c>
      <c r="I282" s="79" t="s">
        <v>10</v>
      </c>
      <c r="J282" s="159" t="s">
        <v>630</v>
      </c>
    </row>
    <row r="283" spans="1:16" ht="19.149999999999999" customHeight="1" x14ac:dyDescent="0.25">
      <c r="A283" s="12"/>
      <c r="B283" s="88" t="s">
        <v>508</v>
      </c>
      <c r="C283" s="119">
        <v>5001</v>
      </c>
      <c r="D283" s="86">
        <v>84</v>
      </c>
      <c r="E283" s="86"/>
      <c r="F283" s="86">
        <v>32</v>
      </c>
      <c r="G283" s="86">
        <v>1.5</v>
      </c>
      <c r="H283" s="86">
        <v>500</v>
      </c>
      <c r="I283" s="87"/>
      <c r="J283" s="162">
        <v>9.9599999999999994E-2</v>
      </c>
    </row>
    <row r="284" spans="1:16" ht="19.149999999999999" customHeight="1" x14ac:dyDescent="0.25">
      <c r="A284" s="42"/>
      <c r="B284" s="88" t="s">
        <v>509</v>
      </c>
      <c r="C284" s="119">
        <v>5002</v>
      </c>
      <c r="D284" s="86">
        <v>84</v>
      </c>
      <c r="E284" s="86"/>
      <c r="F284" s="86">
        <v>32</v>
      </c>
      <c r="G284" s="86">
        <v>1.5</v>
      </c>
      <c r="H284" s="86">
        <v>500</v>
      </c>
      <c r="I284" s="87"/>
      <c r="J284" s="162">
        <v>9.9599999999999994E-2</v>
      </c>
    </row>
    <row r="285" spans="1:16" ht="19.149999999999999" customHeight="1" x14ac:dyDescent="0.25">
      <c r="A285" s="42"/>
      <c r="B285" s="88" t="s">
        <v>510</v>
      </c>
      <c r="C285" s="119">
        <v>5003</v>
      </c>
      <c r="D285" s="86">
        <v>84</v>
      </c>
      <c r="E285" s="86"/>
      <c r="F285" s="86">
        <v>32</v>
      </c>
      <c r="G285" s="86">
        <v>1.2</v>
      </c>
      <c r="H285" s="86">
        <v>500</v>
      </c>
      <c r="I285" s="87"/>
      <c r="J285" s="162">
        <v>7.9799999999999996E-2</v>
      </c>
    </row>
    <row r="286" spans="1:16" ht="19.149999999999999" customHeight="1" x14ac:dyDescent="0.25">
      <c r="A286" s="10"/>
      <c r="B286" s="88" t="s">
        <v>511</v>
      </c>
      <c r="C286" s="119">
        <v>5004</v>
      </c>
      <c r="D286" s="86">
        <v>84</v>
      </c>
      <c r="E286" s="86"/>
      <c r="F286" s="86">
        <v>32</v>
      </c>
      <c r="G286" s="86">
        <v>1.2</v>
      </c>
      <c r="H286" s="86">
        <v>500</v>
      </c>
      <c r="I286" s="87"/>
      <c r="J286" s="162">
        <v>7.9799999999999996E-2</v>
      </c>
    </row>
    <row r="287" spans="1:16" ht="14.45" customHeight="1" x14ac:dyDescent="0.25">
      <c r="A287" s="94" t="s">
        <v>32</v>
      </c>
      <c r="B287" s="84"/>
      <c r="C287" s="78" t="s">
        <v>506</v>
      </c>
      <c r="D287" s="78" t="s">
        <v>5</v>
      </c>
      <c r="E287" s="78" t="s">
        <v>6</v>
      </c>
      <c r="F287" s="78" t="s">
        <v>7</v>
      </c>
      <c r="G287" s="78" t="s">
        <v>8</v>
      </c>
      <c r="H287" s="78" t="s">
        <v>9</v>
      </c>
      <c r="I287" s="93" t="s">
        <v>10</v>
      </c>
      <c r="J287" s="159" t="s">
        <v>630</v>
      </c>
    </row>
    <row r="288" spans="1:16" ht="14.45" customHeight="1" x14ac:dyDescent="0.25">
      <c r="A288" s="12"/>
      <c r="B288" s="6" t="s">
        <v>35</v>
      </c>
      <c r="C288" s="115">
        <v>5005</v>
      </c>
      <c r="D288" s="6">
        <v>105</v>
      </c>
      <c r="E288" s="6"/>
      <c r="F288" s="6">
        <v>16</v>
      </c>
      <c r="G288" s="6">
        <v>1.5</v>
      </c>
      <c r="H288" s="86">
        <v>500</v>
      </c>
      <c r="I288" s="87"/>
      <c r="J288" s="162">
        <v>8.2000000000000003E-2</v>
      </c>
    </row>
    <row r="289" spans="1:10" ht="14.45" customHeight="1" x14ac:dyDescent="0.25">
      <c r="A289" s="10"/>
      <c r="B289" s="6" t="s">
        <v>36</v>
      </c>
      <c r="C289" s="115">
        <v>5006</v>
      </c>
      <c r="D289" s="6">
        <v>105</v>
      </c>
      <c r="E289" s="6"/>
      <c r="F289" s="6">
        <v>16</v>
      </c>
      <c r="G289" s="6">
        <v>1.2</v>
      </c>
      <c r="H289" s="86">
        <v>500</v>
      </c>
      <c r="I289" s="87"/>
      <c r="J289" s="162">
        <v>6.5500000000000003E-2</v>
      </c>
    </row>
    <row r="290" spans="1:10" ht="13.9" customHeight="1" x14ac:dyDescent="0.25">
      <c r="A290" s="94" t="s">
        <v>33</v>
      </c>
      <c r="B290" s="84"/>
      <c r="C290" s="78" t="s">
        <v>506</v>
      </c>
      <c r="D290" s="78" t="s">
        <v>5</v>
      </c>
      <c r="E290" s="78" t="s">
        <v>6</v>
      </c>
      <c r="F290" s="78" t="s">
        <v>7</v>
      </c>
      <c r="G290" s="78" t="s">
        <v>8</v>
      </c>
      <c r="H290" s="78" t="s">
        <v>9</v>
      </c>
      <c r="I290" s="93" t="s">
        <v>10</v>
      </c>
      <c r="J290" s="159" t="s">
        <v>630</v>
      </c>
    </row>
    <row r="291" spans="1:10" ht="14.45" customHeight="1" x14ac:dyDescent="0.25">
      <c r="A291" s="12"/>
      <c r="B291" s="6" t="s">
        <v>37</v>
      </c>
      <c r="C291" s="115">
        <v>5007</v>
      </c>
      <c r="D291" s="6">
        <v>80</v>
      </c>
      <c r="E291" s="6"/>
      <c r="F291" s="6">
        <v>15</v>
      </c>
      <c r="G291" s="6">
        <v>1.5</v>
      </c>
      <c r="H291" s="86">
        <v>500</v>
      </c>
      <c r="I291" s="87"/>
      <c r="J291" s="162">
        <v>5.9499999999999997E-2</v>
      </c>
    </row>
    <row r="292" spans="1:10" ht="14.45" customHeight="1" x14ac:dyDescent="0.25">
      <c r="A292" s="10"/>
      <c r="B292" s="6" t="s">
        <v>38</v>
      </c>
      <c r="C292" s="115">
        <v>5008</v>
      </c>
      <c r="D292" s="6">
        <v>80</v>
      </c>
      <c r="E292" s="6"/>
      <c r="F292" s="6">
        <v>15</v>
      </c>
      <c r="G292" s="6">
        <v>1.2</v>
      </c>
      <c r="H292" s="86">
        <v>500</v>
      </c>
      <c r="I292" s="87"/>
      <c r="J292" s="162">
        <v>4.7600000000000003E-2</v>
      </c>
    </row>
    <row r="293" spans="1:10" ht="13.9" customHeight="1" x14ac:dyDescent="0.25">
      <c r="A293" s="94" t="s">
        <v>34</v>
      </c>
      <c r="B293" s="84"/>
      <c r="C293" s="78" t="s">
        <v>506</v>
      </c>
      <c r="D293" s="78" t="s">
        <v>5</v>
      </c>
      <c r="E293" s="78" t="s">
        <v>6</v>
      </c>
      <c r="F293" s="78" t="s">
        <v>7</v>
      </c>
      <c r="G293" s="78" t="s">
        <v>8</v>
      </c>
      <c r="H293" s="78" t="s">
        <v>9</v>
      </c>
      <c r="I293" s="93" t="s">
        <v>10</v>
      </c>
      <c r="J293" s="159" t="s">
        <v>630</v>
      </c>
    </row>
    <row r="294" spans="1:10" ht="14.45" customHeight="1" x14ac:dyDescent="0.25">
      <c r="A294" s="12"/>
      <c r="B294" s="6" t="s">
        <v>39</v>
      </c>
      <c r="C294" s="115">
        <v>5009</v>
      </c>
      <c r="D294" s="6">
        <v>52</v>
      </c>
      <c r="E294" s="6"/>
      <c r="F294" s="6">
        <v>15</v>
      </c>
      <c r="G294" s="6">
        <v>1.5</v>
      </c>
      <c r="H294" s="86">
        <v>500</v>
      </c>
      <c r="I294" s="87"/>
      <c r="J294" s="162">
        <v>4.0099999999999997E-2</v>
      </c>
    </row>
    <row r="295" spans="1:10" ht="14.45" customHeight="1" x14ac:dyDescent="0.25">
      <c r="A295" s="10"/>
      <c r="B295" s="6" t="s">
        <v>40</v>
      </c>
      <c r="C295" s="115">
        <v>5010</v>
      </c>
      <c r="D295" s="6">
        <v>52</v>
      </c>
      <c r="E295" s="6"/>
      <c r="F295" s="6">
        <v>15</v>
      </c>
      <c r="G295" s="6">
        <v>1.2</v>
      </c>
      <c r="H295" s="86">
        <v>500</v>
      </c>
      <c r="I295" s="87"/>
      <c r="J295" s="162">
        <v>3.2099999999999997E-2</v>
      </c>
    </row>
    <row r="296" spans="1:10" x14ac:dyDescent="0.25">
      <c r="A296" s="82" t="s">
        <v>30</v>
      </c>
      <c r="B296" s="84"/>
      <c r="C296" s="78" t="s">
        <v>506</v>
      </c>
      <c r="D296" s="78" t="s">
        <v>5</v>
      </c>
      <c r="E296" s="78" t="s">
        <v>6</v>
      </c>
      <c r="F296" s="78" t="s">
        <v>7</v>
      </c>
      <c r="G296" s="78" t="s">
        <v>8</v>
      </c>
      <c r="H296" s="73" t="s">
        <v>9</v>
      </c>
      <c r="I296" s="79" t="s">
        <v>10</v>
      </c>
      <c r="J296" s="159" t="s">
        <v>630</v>
      </c>
    </row>
    <row r="297" spans="1:10" ht="72.599999999999994" customHeight="1" x14ac:dyDescent="0.25">
      <c r="A297" s="6"/>
      <c r="B297" s="89" t="s">
        <v>28</v>
      </c>
      <c r="C297" s="120">
        <v>5103</v>
      </c>
      <c r="D297" s="86">
        <v>50</v>
      </c>
      <c r="E297" s="86"/>
      <c r="F297" s="86">
        <v>50</v>
      </c>
      <c r="G297" s="86">
        <v>2.5</v>
      </c>
      <c r="H297" s="86">
        <v>500</v>
      </c>
      <c r="I297" s="87"/>
      <c r="J297" s="162">
        <v>0.1724</v>
      </c>
    </row>
    <row r="298" spans="1:10" ht="14.45" customHeight="1" x14ac:dyDescent="0.25">
      <c r="A298" s="73" t="s">
        <v>31</v>
      </c>
      <c r="B298" s="84"/>
      <c r="C298" s="78" t="s">
        <v>506</v>
      </c>
      <c r="D298" s="78" t="s">
        <v>5</v>
      </c>
      <c r="E298" s="78" t="s">
        <v>6</v>
      </c>
      <c r="F298" s="78" t="s">
        <v>7</v>
      </c>
      <c r="G298" s="78" t="s">
        <v>8</v>
      </c>
      <c r="H298" s="73" t="s">
        <v>9</v>
      </c>
      <c r="I298" s="79" t="s">
        <v>10</v>
      </c>
      <c r="J298" s="159" t="s">
        <v>630</v>
      </c>
    </row>
    <row r="299" spans="1:10" ht="72" customHeight="1" x14ac:dyDescent="0.25">
      <c r="A299" s="6"/>
      <c r="B299" s="89" t="s">
        <v>29</v>
      </c>
      <c r="C299" s="120">
        <v>5104</v>
      </c>
      <c r="D299" s="86">
        <v>60</v>
      </c>
      <c r="E299" s="86"/>
      <c r="F299" s="86">
        <v>60</v>
      </c>
      <c r="G299" s="86">
        <v>2.5</v>
      </c>
      <c r="H299" s="92">
        <v>250</v>
      </c>
      <c r="I299" s="90"/>
      <c r="J299" s="162">
        <v>0.34649999999999997</v>
      </c>
    </row>
    <row r="300" spans="1:10" x14ac:dyDescent="0.25">
      <c r="A300" s="73" t="s">
        <v>24</v>
      </c>
      <c r="B300" s="84"/>
      <c r="C300" s="78" t="s">
        <v>506</v>
      </c>
      <c r="D300" s="78" t="s">
        <v>5</v>
      </c>
      <c r="E300" s="78" t="s">
        <v>6</v>
      </c>
      <c r="F300" s="78" t="s">
        <v>7</v>
      </c>
      <c r="G300" s="78" t="s">
        <v>8</v>
      </c>
      <c r="H300" s="73" t="s">
        <v>9</v>
      </c>
      <c r="I300" s="79" t="s">
        <v>10</v>
      </c>
      <c r="J300" s="159" t="s">
        <v>630</v>
      </c>
    </row>
    <row r="301" spans="1:10" ht="16.149999999999999" customHeight="1" x14ac:dyDescent="0.25">
      <c r="A301" s="12"/>
      <c r="B301" s="6" t="s">
        <v>609</v>
      </c>
      <c r="C301" s="115">
        <v>5201</v>
      </c>
      <c r="D301" s="95">
        <v>40</v>
      </c>
      <c r="E301" s="6">
        <v>40</v>
      </c>
      <c r="F301" s="52">
        <v>40</v>
      </c>
      <c r="G301" s="96">
        <v>2</v>
      </c>
      <c r="H301" s="86">
        <v>200</v>
      </c>
      <c r="I301" s="87">
        <v>5.1499999999999997E-2</v>
      </c>
      <c r="J301" s="162">
        <v>0.2243</v>
      </c>
    </row>
    <row r="302" spans="1:10" ht="16.149999999999999" customHeight="1" x14ac:dyDescent="0.25">
      <c r="A302" s="42"/>
      <c r="B302" s="6" t="s">
        <v>610</v>
      </c>
      <c r="C302" s="115">
        <v>5202</v>
      </c>
      <c r="D302" s="95">
        <v>40</v>
      </c>
      <c r="E302" s="6">
        <v>40</v>
      </c>
      <c r="F302" s="52">
        <v>40</v>
      </c>
      <c r="G302" s="96">
        <v>1.5</v>
      </c>
      <c r="H302" s="86">
        <v>200</v>
      </c>
      <c r="I302" s="87">
        <v>3.8600000000000002E-2</v>
      </c>
      <c r="J302" s="162">
        <v>0.17660000000000001</v>
      </c>
    </row>
    <row r="303" spans="1:10" ht="16.149999999999999" customHeight="1" x14ac:dyDescent="0.25">
      <c r="A303" s="42"/>
      <c r="B303" s="6" t="s">
        <v>611</v>
      </c>
      <c r="C303" s="115">
        <v>5203</v>
      </c>
      <c r="D303" s="95">
        <v>40</v>
      </c>
      <c r="E303" s="6">
        <v>40</v>
      </c>
      <c r="F303" s="52">
        <v>40</v>
      </c>
      <c r="G303" s="96">
        <v>1.2</v>
      </c>
      <c r="H303" s="86">
        <v>200</v>
      </c>
      <c r="I303" s="87">
        <v>3.09E-2</v>
      </c>
      <c r="J303" s="162">
        <v>0.14799999999999999</v>
      </c>
    </row>
    <row r="304" spans="1:10" ht="16.149999999999999" customHeight="1" x14ac:dyDescent="0.25">
      <c r="A304" s="42"/>
      <c r="B304" s="6" t="s">
        <v>612</v>
      </c>
      <c r="C304" s="115">
        <v>5204</v>
      </c>
      <c r="D304" s="95">
        <v>40</v>
      </c>
      <c r="E304" s="6">
        <v>40</v>
      </c>
      <c r="F304" s="52">
        <v>30</v>
      </c>
      <c r="G304" s="96">
        <v>2</v>
      </c>
      <c r="H304" s="86">
        <v>200</v>
      </c>
      <c r="I304" s="87">
        <v>3.8600000000000002E-2</v>
      </c>
      <c r="J304" s="162">
        <v>0.1681</v>
      </c>
    </row>
    <row r="305" spans="1:16" ht="16.149999999999999" customHeight="1" x14ac:dyDescent="0.25">
      <c r="A305" s="42"/>
      <c r="B305" s="6" t="s">
        <v>613</v>
      </c>
      <c r="C305" s="115">
        <v>5205</v>
      </c>
      <c r="D305" s="95">
        <v>40</v>
      </c>
      <c r="E305" s="6">
        <v>40</v>
      </c>
      <c r="F305" s="52">
        <v>30</v>
      </c>
      <c r="G305" s="97">
        <v>1.5</v>
      </c>
      <c r="H305" s="86">
        <v>200</v>
      </c>
      <c r="I305" s="87">
        <v>2.9000000000000001E-2</v>
      </c>
      <c r="J305" s="162">
        <v>0.13880000000000001</v>
      </c>
      <c r="M305" s="55"/>
      <c r="N305" s="55"/>
      <c r="O305" s="55"/>
      <c r="P305" s="55"/>
    </row>
    <row r="306" spans="1:16" ht="16.149999999999999" customHeight="1" x14ac:dyDescent="0.25">
      <c r="A306" s="10"/>
      <c r="B306" s="6" t="s">
        <v>614</v>
      </c>
      <c r="C306" s="115">
        <v>5206</v>
      </c>
      <c r="D306" s="95">
        <v>40</v>
      </c>
      <c r="E306" s="6">
        <v>40</v>
      </c>
      <c r="F306" s="52">
        <v>30</v>
      </c>
      <c r="G306" s="97">
        <v>1.2</v>
      </c>
      <c r="H306" s="86">
        <v>200</v>
      </c>
      <c r="I306" s="87">
        <v>2.3199999999999998E-2</v>
      </c>
      <c r="J306" s="162">
        <v>0.11600000000000001</v>
      </c>
      <c r="M306" s="55"/>
      <c r="N306" s="55"/>
      <c r="O306" s="55"/>
      <c r="P306" s="151"/>
    </row>
    <row r="307" spans="1:16" x14ac:dyDescent="0.25">
      <c r="A307" s="73" t="s">
        <v>25</v>
      </c>
      <c r="B307" s="84"/>
      <c r="C307" s="78" t="s">
        <v>506</v>
      </c>
      <c r="D307" s="78" t="s">
        <v>5</v>
      </c>
      <c r="E307" s="78" t="s">
        <v>6</v>
      </c>
      <c r="F307" s="78" t="s">
        <v>7</v>
      </c>
      <c r="G307" s="78" t="s">
        <v>8</v>
      </c>
      <c r="H307" s="73" t="s">
        <v>9</v>
      </c>
      <c r="I307" s="79" t="s">
        <v>10</v>
      </c>
      <c r="J307" s="159" t="s">
        <v>630</v>
      </c>
      <c r="M307" s="55"/>
      <c r="N307" s="55"/>
      <c r="O307" s="55"/>
      <c r="P307" s="55"/>
    </row>
    <row r="308" spans="1:16" ht="14.45" customHeight="1" x14ac:dyDescent="0.25">
      <c r="A308" s="12"/>
      <c r="B308" s="113" t="s">
        <v>615</v>
      </c>
      <c r="C308" s="121">
        <v>5207</v>
      </c>
      <c r="D308" s="6">
        <v>25</v>
      </c>
      <c r="E308" s="6">
        <v>25</v>
      </c>
      <c r="F308" s="52">
        <v>25</v>
      </c>
      <c r="G308" s="96">
        <v>2</v>
      </c>
      <c r="H308" s="86">
        <v>200</v>
      </c>
      <c r="I308" s="87">
        <v>2.0400000000000001E-2</v>
      </c>
      <c r="J308" s="162">
        <v>9.3299999999999994E-2</v>
      </c>
      <c r="M308" s="55"/>
      <c r="N308" s="55"/>
      <c r="O308" s="55"/>
      <c r="P308" s="55"/>
    </row>
    <row r="309" spans="1:16" ht="14.45" customHeight="1" x14ac:dyDescent="0.25">
      <c r="A309" s="42"/>
      <c r="B309" s="113" t="s">
        <v>616</v>
      </c>
      <c r="C309" s="121">
        <v>5208</v>
      </c>
      <c r="D309" s="6">
        <v>25</v>
      </c>
      <c r="E309" s="6">
        <v>25</v>
      </c>
      <c r="F309" s="52">
        <v>25</v>
      </c>
      <c r="G309" s="96">
        <v>1.5</v>
      </c>
      <c r="H309" s="86">
        <v>200</v>
      </c>
      <c r="I309" s="87">
        <v>1.5299999999999999E-2</v>
      </c>
      <c r="J309" s="162">
        <v>7.3400000000000007E-2</v>
      </c>
      <c r="M309" s="55"/>
      <c r="N309" s="55"/>
      <c r="O309" s="55"/>
      <c r="P309" s="55"/>
    </row>
    <row r="310" spans="1:16" ht="14.45" customHeight="1" x14ac:dyDescent="0.25">
      <c r="A310" s="42"/>
      <c r="B310" s="113" t="s">
        <v>617</v>
      </c>
      <c r="C310" s="121">
        <v>5209</v>
      </c>
      <c r="D310" s="6">
        <v>25</v>
      </c>
      <c r="E310" s="6">
        <v>25</v>
      </c>
      <c r="F310" s="52">
        <v>25</v>
      </c>
      <c r="G310" s="96">
        <v>1.2</v>
      </c>
      <c r="H310" s="86">
        <v>200</v>
      </c>
      <c r="I310" s="87">
        <v>1.2200000000000001E-2</v>
      </c>
      <c r="J310" s="162">
        <v>6.1400000000000003E-2</v>
      </c>
      <c r="M310" s="55"/>
      <c r="N310" s="55"/>
      <c r="O310" s="55"/>
      <c r="P310" s="55"/>
    </row>
    <row r="311" spans="1:16" ht="14.45" customHeight="1" x14ac:dyDescent="0.25">
      <c r="A311" s="42"/>
      <c r="B311" s="112" t="s">
        <v>618</v>
      </c>
      <c r="C311" s="122">
        <v>5210</v>
      </c>
      <c r="D311" s="6">
        <v>30</v>
      </c>
      <c r="E311" s="6">
        <v>30</v>
      </c>
      <c r="F311" s="52">
        <v>25</v>
      </c>
      <c r="G311" s="96">
        <v>2</v>
      </c>
      <c r="H311" s="86">
        <v>200</v>
      </c>
      <c r="I311" s="87">
        <v>2.5100000000000001E-2</v>
      </c>
      <c r="J311" s="162">
        <v>0.1149</v>
      </c>
      <c r="M311" s="55"/>
      <c r="N311" s="55"/>
      <c r="O311" s="55"/>
      <c r="P311" s="55"/>
    </row>
    <row r="312" spans="1:16" ht="14.45" customHeight="1" x14ac:dyDescent="0.25">
      <c r="A312" s="42"/>
      <c r="B312" s="112" t="s">
        <v>619</v>
      </c>
      <c r="C312" s="122">
        <v>5211</v>
      </c>
      <c r="D312" s="6">
        <v>30</v>
      </c>
      <c r="E312" s="6">
        <v>30</v>
      </c>
      <c r="F312" s="52">
        <v>25</v>
      </c>
      <c r="G312" s="96">
        <v>1.5</v>
      </c>
      <c r="H312" s="86">
        <v>200</v>
      </c>
      <c r="I312" s="87">
        <v>1.8800000000000001E-2</v>
      </c>
      <c r="J312" s="162">
        <v>9.0300000000000005E-2</v>
      </c>
      <c r="M312" s="55"/>
      <c r="N312" s="55"/>
      <c r="O312" s="55"/>
      <c r="P312" s="55"/>
    </row>
    <row r="313" spans="1:16" ht="14.45" customHeight="1" x14ac:dyDescent="0.25">
      <c r="A313" s="10"/>
      <c r="B313" s="112" t="s">
        <v>41</v>
      </c>
      <c r="C313" s="122">
        <v>5212</v>
      </c>
      <c r="D313" s="6">
        <v>30</v>
      </c>
      <c r="E313" s="6">
        <v>30</v>
      </c>
      <c r="F313" s="52">
        <v>25</v>
      </c>
      <c r="G313" s="96">
        <v>1.2</v>
      </c>
      <c r="H313" s="86">
        <v>200</v>
      </c>
      <c r="I313" s="87">
        <v>1.5100000000000001E-2</v>
      </c>
      <c r="J313" s="162">
        <v>7.5499999999999998E-2</v>
      </c>
      <c r="M313" s="55"/>
      <c r="N313" s="55"/>
      <c r="O313" s="55"/>
      <c r="P313" s="55"/>
    </row>
    <row r="314" spans="1:16" x14ac:dyDescent="0.25">
      <c r="A314" s="73" t="s">
        <v>26</v>
      </c>
      <c r="B314" s="84"/>
      <c r="C314" s="78" t="s">
        <v>506</v>
      </c>
      <c r="D314" s="78" t="s">
        <v>5</v>
      </c>
      <c r="E314" s="78" t="s">
        <v>6</v>
      </c>
      <c r="F314" s="78" t="s">
        <v>7</v>
      </c>
      <c r="G314" s="78" t="s">
        <v>8</v>
      </c>
      <c r="H314" s="73" t="s">
        <v>9</v>
      </c>
      <c r="I314" s="79" t="s">
        <v>10</v>
      </c>
      <c r="J314" s="159" t="s">
        <v>630</v>
      </c>
    </row>
    <row r="315" spans="1:16" ht="27" customHeight="1" x14ac:dyDescent="0.25">
      <c r="A315" s="12"/>
      <c r="B315" s="86" t="s">
        <v>606</v>
      </c>
      <c r="C315" s="115">
        <v>5213</v>
      </c>
      <c r="D315" s="98">
        <v>25</v>
      </c>
      <c r="E315" s="86">
        <v>25</v>
      </c>
      <c r="F315" s="99">
        <v>30</v>
      </c>
      <c r="G315" s="100">
        <v>2</v>
      </c>
      <c r="H315" s="86">
        <v>200</v>
      </c>
      <c r="I315" s="87">
        <v>2.4500000000000001E-2</v>
      </c>
      <c r="J315" s="162">
        <v>0.112</v>
      </c>
    </row>
    <row r="316" spans="1:16" ht="27" customHeight="1" x14ac:dyDescent="0.25">
      <c r="A316" s="42"/>
      <c r="B316" s="86" t="s">
        <v>607</v>
      </c>
      <c r="C316" s="115">
        <v>5214</v>
      </c>
      <c r="D316" s="98">
        <v>25</v>
      </c>
      <c r="E316" s="86">
        <v>25</v>
      </c>
      <c r="F316" s="99">
        <v>30</v>
      </c>
      <c r="G316" s="100">
        <v>1.5</v>
      </c>
      <c r="H316" s="86">
        <v>200</v>
      </c>
      <c r="I316" s="87">
        <v>1.84E-2</v>
      </c>
      <c r="J316" s="162">
        <v>8.7999999999999995E-2</v>
      </c>
    </row>
    <row r="317" spans="1:16" ht="27" customHeight="1" x14ac:dyDescent="0.25">
      <c r="A317" s="10"/>
      <c r="B317" s="86" t="s">
        <v>608</v>
      </c>
      <c r="C317" s="115">
        <v>5215</v>
      </c>
      <c r="D317" s="98">
        <v>25</v>
      </c>
      <c r="E317" s="86">
        <v>25</v>
      </c>
      <c r="F317" s="99">
        <v>30</v>
      </c>
      <c r="G317" s="100">
        <v>1.2</v>
      </c>
      <c r="H317" s="86">
        <v>200</v>
      </c>
      <c r="I317" s="87">
        <v>1.47E-2</v>
      </c>
      <c r="J317" s="162">
        <v>7.3599999999999999E-2</v>
      </c>
    </row>
  </sheetData>
  <sheetProtection password="9729" sheet="1" objects="1" scenarios="1" formatColumns="0" formatRows="0" autoFilter="0"/>
  <autoFilter ref="A8:J8"/>
  <mergeCells count="3">
    <mergeCell ref="A1:J1"/>
    <mergeCell ref="A2:A5"/>
    <mergeCell ref="B2:J5"/>
  </mergeCells>
  <pageMargins left="0.51181102362204722" right="0.31496062992125984" top="0.15748031496062992" bottom="0.15748031496062992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7"/>
  <sheetViews>
    <sheetView tabSelected="1" zoomScaleNormal="100" zoomScaleSheetLayoutView="120" workbookViewId="0">
      <pane ySplit="9" topLeftCell="A10" activePane="bottomLeft" state="frozen"/>
      <selection pane="bottomLeft" activeCell="F10" sqref="F10"/>
    </sheetView>
  </sheetViews>
  <sheetFormatPr defaultRowHeight="15" x14ac:dyDescent="0.25"/>
  <cols>
    <col min="1" max="1" width="18.28515625" customWidth="1"/>
    <col min="2" max="2" width="30.140625" customWidth="1"/>
    <col min="3" max="3" width="6.28515625" style="2" customWidth="1"/>
    <col min="4" max="4" width="7.5703125" customWidth="1"/>
    <col min="5" max="5" width="5.140625" customWidth="1"/>
    <col min="6" max="6" width="7.85546875" style="2" customWidth="1"/>
    <col min="7" max="7" width="7.7109375" style="1" customWidth="1"/>
    <col min="8" max="8" width="7.5703125" style="1" customWidth="1"/>
    <col min="9" max="9" width="11.42578125" style="51" customWidth="1"/>
    <col min="10" max="10" width="8.42578125" style="5" customWidth="1"/>
    <col min="11" max="11" width="2.5703125" style="3" customWidth="1"/>
    <col min="12" max="12" width="11.140625" customWidth="1"/>
    <col min="13" max="13" width="13.5703125" style="3" customWidth="1"/>
    <col min="14" max="14" width="12.7109375" style="3" customWidth="1"/>
    <col min="15" max="15" width="13.140625" style="101" customWidth="1"/>
  </cols>
  <sheetData>
    <row r="1" spans="1:16" ht="101.25" customHeight="1" thickBot="1" x14ac:dyDescent="0.3">
      <c r="A1" s="188" t="s">
        <v>640</v>
      </c>
      <c r="B1" s="188"/>
      <c r="C1" s="188"/>
      <c r="D1" s="188"/>
      <c r="E1" s="188"/>
      <c r="F1" s="188"/>
      <c r="G1" s="188"/>
      <c r="H1" s="188"/>
      <c r="I1" s="189"/>
      <c r="J1" s="154" t="s">
        <v>603</v>
      </c>
      <c r="L1" s="91" t="s">
        <v>27</v>
      </c>
      <c r="M1" s="186" t="s">
        <v>639</v>
      </c>
      <c r="N1" s="186"/>
      <c r="O1" s="186"/>
      <c r="P1" s="186"/>
    </row>
    <row r="2" spans="1:16" ht="13.15" customHeight="1" thickBot="1" x14ac:dyDescent="0.3">
      <c r="A2" s="60" t="s">
        <v>11</v>
      </c>
      <c r="B2" s="183"/>
      <c r="C2" s="183"/>
      <c r="D2" s="183"/>
      <c r="E2" s="183"/>
      <c r="F2" s="183"/>
      <c r="G2" s="183"/>
      <c r="H2" s="183"/>
      <c r="I2" s="183"/>
      <c r="J2" s="155">
        <v>0</v>
      </c>
      <c r="L2" s="13" t="s">
        <v>633</v>
      </c>
      <c r="M2" s="187" t="s">
        <v>634</v>
      </c>
      <c r="N2" s="187"/>
      <c r="O2" s="187"/>
      <c r="P2" s="187"/>
    </row>
    <row r="3" spans="1:16" ht="13.15" customHeight="1" x14ac:dyDescent="0.25">
      <c r="A3" s="60" t="s">
        <v>12</v>
      </c>
      <c r="B3" s="184"/>
      <c r="C3" s="184"/>
      <c r="D3" s="184"/>
      <c r="E3" s="184"/>
      <c r="F3" s="184"/>
      <c r="G3" s="184"/>
      <c r="H3" s="184"/>
      <c r="I3" s="184"/>
      <c r="L3" s="13" t="s">
        <v>631</v>
      </c>
      <c r="M3" s="187" t="s">
        <v>635</v>
      </c>
      <c r="N3" s="187"/>
      <c r="O3" s="187"/>
      <c r="P3" s="187"/>
    </row>
    <row r="4" spans="1:16" ht="13.15" customHeight="1" x14ac:dyDescent="0.25">
      <c r="A4" s="60" t="s">
        <v>13</v>
      </c>
      <c r="B4" s="184"/>
      <c r="C4" s="184"/>
      <c r="D4" s="184"/>
      <c r="E4" s="184"/>
      <c r="F4" s="184"/>
      <c r="G4" s="184"/>
      <c r="H4" s="184"/>
      <c r="I4" s="184"/>
      <c r="L4" s="13" t="s">
        <v>632</v>
      </c>
      <c r="M4" s="187" t="s">
        <v>636</v>
      </c>
      <c r="N4" s="187"/>
      <c r="O4" s="187"/>
      <c r="P4" s="187"/>
    </row>
    <row r="5" spans="1:16" ht="13.15" customHeight="1" x14ac:dyDescent="0.25">
      <c r="A5" s="60" t="s">
        <v>14</v>
      </c>
      <c r="B5" s="184"/>
      <c r="C5" s="184"/>
      <c r="D5" s="184"/>
      <c r="E5" s="184"/>
      <c r="F5" s="184"/>
      <c r="G5" s="184"/>
      <c r="H5" s="184"/>
      <c r="I5" s="184"/>
      <c r="L5" s="152"/>
      <c r="M5" s="153"/>
    </row>
    <row r="6" spans="1:16" ht="13.15" customHeight="1" thickBot="1" x14ac:dyDescent="0.3">
      <c r="A6" s="61" t="s">
        <v>15</v>
      </c>
      <c r="B6" s="185"/>
      <c r="C6" s="185"/>
      <c r="D6" s="185"/>
      <c r="E6" s="185"/>
      <c r="F6" s="185"/>
      <c r="G6" s="185"/>
      <c r="H6" s="185"/>
      <c r="I6" s="185"/>
      <c r="M6" s="137"/>
    </row>
    <row r="7" spans="1:16" ht="15" customHeight="1" thickBot="1" x14ac:dyDescent="0.3">
      <c r="A7" s="172">
        <v>43252</v>
      </c>
      <c r="B7" s="178" t="s">
        <v>23</v>
      </c>
      <c r="C7" s="178"/>
      <c r="D7" s="178"/>
      <c r="E7" s="178"/>
      <c r="F7" s="179"/>
      <c r="G7" s="180">
        <f>SUM(I10:I517)</f>
        <v>0</v>
      </c>
      <c r="H7" s="181"/>
      <c r="I7" s="182"/>
      <c r="M7" s="137"/>
    </row>
    <row r="8" spans="1:16" ht="36" customHeight="1" thickBot="1" x14ac:dyDescent="0.3">
      <c r="A8" s="48" t="s">
        <v>0</v>
      </c>
      <c r="B8" s="69"/>
      <c r="C8" s="110" t="s">
        <v>506</v>
      </c>
      <c r="D8" s="49" t="s">
        <v>20</v>
      </c>
      <c r="E8" s="49" t="s">
        <v>16</v>
      </c>
      <c r="F8" s="50" t="s">
        <v>507</v>
      </c>
      <c r="G8" s="139" t="s">
        <v>626</v>
      </c>
      <c r="H8" s="54" t="s">
        <v>21</v>
      </c>
      <c r="I8" s="148" t="s">
        <v>22</v>
      </c>
      <c r="J8" s="140"/>
      <c r="K8" s="141"/>
      <c r="L8" s="168" t="s">
        <v>65</v>
      </c>
      <c r="M8" s="146"/>
      <c r="N8" s="103" t="s">
        <v>66</v>
      </c>
      <c r="O8" s="102" t="s">
        <v>67</v>
      </c>
    </row>
    <row r="9" spans="1:16" ht="13.15" customHeight="1" thickBot="1" x14ac:dyDescent="0.3">
      <c r="A9" s="47"/>
      <c r="B9" s="47"/>
      <c r="C9" s="47"/>
      <c r="D9" s="47"/>
      <c r="E9" s="47"/>
      <c r="F9" s="56"/>
      <c r="G9" s="47"/>
      <c r="H9" s="47"/>
      <c r="I9" s="149"/>
      <c r="J9" s="142"/>
      <c r="K9" s="143"/>
      <c r="L9" s="167">
        <f>SUM(L10:L517)</f>
        <v>0</v>
      </c>
      <c r="M9" s="147"/>
      <c r="N9" s="104">
        <v>1.2</v>
      </c>
      <c r="O9" s="138">
        <f>SUM(O10:O517)</f>
        <v>0</v>
      </c>
    </row>
    <row r="10" spans="1:16" x14ac:dyDescent="0.25">
      <c r="A10" s="43" t="s">
        <v>69</v>
      </c>
      <c r="B10" s="43"/>
      <c r="C10" s="170">
        <f>Прайс!C10</f>
        <v>1101</v>
      </c>
      <c r="D10" s="171">
        <f>Прайс!H10</f>
        <v>50</v>
      </c>
      <c r="E10" s="45" t="s">
        <v>17</v>
      </c>
      <c r="F10" s="57"/>
      <c r="G10" s="163">
        <f>ROUND(Прайс!J10*(1-$J$2),2)</f>
        <v>0.18</v>
      </c>
      <c r="H10" s="163">
        <f>G10*1.2</f>
        <v>0.216</v>
      </c>
      <c r="I10" s="163">
        <f>F10*H10</f>
        <v>0</v>
      </c>
      <c r="J10" s="144"/>
      <c r="K10" s="145"/>
      <c r="L10" s="150">
        <f>F10*Прайс!I10</f>
        <v>0</v>
      </c>
      <c r="M10" s="145"/>
      <c r="N10" s="164">
        <f>ROUND(Прайс!J10*$N$9*1.2,2)</f>
        <v>0.26</v>
      </c>
      <c r="O10" s="164">
        <f t="shared" ref="O10:O73" si="0">F10*N10</f>
        <v>0</v>
      </c>
    </row>
    <row r="11" spans="1:16" x14ac:dyDescent="0.25">
      <c r="A11" s="43" t="s">
        <v>70</v>
      </c>
      <c r="B11" s="43"/>
      <c r="C11" s="170">
        <f>Прайс!C11</f>
        <v>1102</v>
      </c>
      <c r="D11" s="171">
        <f>Прайс!H11</f>
        <v>50</v>
      </c>
      <c r="E11" s="45" t="s">
        <v>17</v>
      </c>
      <c r="F11" s="57"/>
      <c r="G11" s="163">
        <f>ROUND(Прайс!J11*(1-$J$2),2)</f>
        <v>0.35</v>
      </c>
      <c r="H11" s="163">
        <f t="shared" ref="H11:H90" si="1">G11*1.2</f>
        <v>0.42</v>
      </c>
      <c r="I11" s="163">
        <f t="shared" ref="I11:I90" si="2">F11*H11</f>
        <v>0</v>
      </c>
      <c r="J11" s="144"/>
      <c r="K11" s="145"/>
      <c r="L11" s="105">
        <f>F11*Прайс!I11</f>
        <v>0</v>
      </c>
      <c r="M11" s="145"/>
      <c r="N11" s="164">
        <f>ROUND(Прайс!J11*$N$9*1.2,2)</f>
        <v>0.5</v>
      </c>
      <c r="O11" s="164">
        <f t="shared" si="0"/>
        <v>0</v>
      </c>
    </row>
    <row r="12" spans="1:16" x14ac:dyDescent="0.25">
      <c r="A12" s="43" t="s">
        <v>71</v>
      </c>
      <c r="B12" s="43"/>
      <c r="C12" s="170">
        <f>Прайс!C12</f>
        <v>1103</v>
      </c>
      <c r="D12" s="171">
        <f>Прайс!H12</f>
        <v>50</v>
      </c>
      <c r="E12" s="45" t="s">
        <v>17</v>
      </c>
      <c r="F12" s="57"/>
      <c r="G12" s="163">
        <f>ROUND(Прайс!J12*(1-$J$2),2)</f>
        <v>0.35</v>
      </c>
      <c r="H12" s="163">
        <f t="shared" si="1"/>
        <v>0.42</v>
      </c>
      <c r="I12" s="163">
        <f t="shared" si="2"/>
        <v>0</v>
      </c>
      <c r="J12" s="144"/>
      <c r="K12" s="145"/>
      <c r="L12" s="105">
        <f>F12*Прайс!I12</f>
        <v>0</v>
      </c>
      <c r="M12" s="145"/>
      <c r="N12" s="164">
        <f>ROUND(Прайс!J12*$N$9*1.2,2)</f>
        <v>0.51</v>
      </c>
      <c r="O12" s="164">
        <f t="shared" si="0"/>
        <v>0</v>
      </c>
    </row>
    <row r="13" spans="1:16" x14ac:dyDescent="0.25">
      <c r="A13" s="43" t="s">
        <v>72</v>
      </c>
      <c r="B13" s="43"/>
      <c r="C13" s="170">
        <f>Прайс!C13</f>
        <v>1104</v>
      </c>
      <c r="D13" s="171">
        <f>Прайс!H13</f>
        <v>50</v>
      </c>
      <c r="E13" s="45" t="s">
        <v>17</v>
      </c>
      <c r="F13" s="57"/>
      <c r="G13" s="163">
        <f>ROUND(Прайс!J13*(1-$J$2),2)</f>
        <v>0.53</v>
      </c>
      <c r="H13" s="163">
        <f t="shared" si="1"/>
        <v>0.63600000000000001</v>
      </c>
      <c r="I13" s="163">
        <f t="shared" si="2"/>
        <v>0</v>
      </c>
      <c r="J13" s="144"/>
      <c r="K13" s="145"/>
      <c r="L13" s="105">
        <f>F13*Прайс!I13</f>
        <v>0</v>
      </c>
      <c r="M13" s="145"/>
      <c r="N13" s="164">
        <f>ROUND(Прайс!J13*$N$9*1.2,2)</f>
        <v>0.76</v>
      </c>
      <c r="O13" s="164">
        <f t="shared" si="0"/>
        <v>0</v>
      </c>
    </row>
    <row r="14" spans="1:16" x14ac:dyDescent="0.25">
      <c r="A14" s="43" t="s">
        <v>73</v>
      </c>
      <c r="B14" s="43"/>
      <c r="C14" s="170">
        <f>Прайс!C14</f>
        <v>1105</v>
      </c>
      <c r="D14" s="171">
        <f>Прайс!H14</f>
        <v>25</v>
      </c>
      <c r="E14" s="45" t="s">
        <v>17</v>
      </c>
      <c r="F14" s="57"/>
      <c r="G14" s="163">
        <f>ROUND(Прайс!J14*(1-$J$2),2)</f>
        <v>0.84</v>
      </c>
      <c r="H14" s="163">
        <f t="shared" si="1"/>
        <v>1.008</v>
      </c>
      <c r="I14" s="163">
        <f t="shared" si="2"/>
        <v>0</v>
      </c>
      <c r="J14" s="144"/>
      <c r="K14" s="145"/>
      <c r="L14" s="105">
        <f>F14*Прайс!I14</f>
        <v>0</v>
      </c>
      <c r="M14" s="145"/>
      <c r="N14" s="164">
        <f>ROUND(Прайс!J14*$N$9*1.2,2)</f>
        <v>1.2</v>
      </c>
      <c r="O14" s="164">
        <f t="shared" si="0"/>
        <v>0</v>
      </c>
      <c r="P14" s="136"/>
    </row>
    <row r="15" spans="1:16" x14ac:dyDescent="0.25">
      <c r="A15" s="43" t="s">
        <v>74</v>
      </c>
      <c r="B15" s="43"/>
      <c r="C15" s="170">
        <f>Прайс!C15</f>
        <v>1106</v>
      </c>
      <c r="D15" s="171">
        <f>Прайс!H15</f>
        <v>25</v>
      </c>
      <c r="E15" s="45" t="s">
        <v>17</v>
      </c>
      <c r="F15" s="58"/>
      <c r="G15" s="163">
        <f>ROUND(Прайс!J15*(1-$J$2),2)</f>
        <v>1.34</v>
      </c>
      <c r="H15" s="163">
        <f t="shared" si="1"/>
        <v>1.6080000000000001</v>
      </c>
      <c r="I15" s="163">
        <f t="shared" si="2"/>
        <v>0</v>
      </c>
      <c r="J15" s="144"/>
      <c r="K15" s="145"/>
      <c r="L15" s="105">
        <f>F15*Прайс!I15</f>
        <v>0</v>
      </c>
      <c r="M15" s="145"/>
      <c r="N15" s="164">
        <f>ROUND(Прайс!J15*$N$9*1.2,2)</f>
        <v>1.93</v>
      </c>
      <c r="O15" s="164">
        <f t="shared" si="0"/>
        <v>0</v>
      </c>
      <c r="P15" s="135"/>
    </row>
    <row r="16" spans="1:16" x14ac:dyDescent="0.25">
      <c r="A16" s="43" t="s">
        <v>75</v>
      </c>
      <c r="B16" s="43"/>
      <c r="C16" s="170">
        <f>Прайс!C16</f>
        <v>1107</v>
      </c>
      <c r="D16" s="171">
        <f>Прайс!H16</f>
        <v>25</v>
      </c>
      <c r="E16" s="45" t="s">
        <v>17</v>
      </c>
      <c r="F16" s="58"/>
      <c r="G16" s="163">
        <f>ROUND(Прайс!J16*(1-$J$2),2)</f>
        <v>1.24</v>
      </c>
      <c r="H16" s="163">
        <f t="shared" si="1"/>
        <v>1.488</v>
      </c>
      <c r="I16" s="163">
        <f t="shared" si="2"/>
        <v>0</v>
      </c>
      <c r="J16" s="144"/>
      <c r="K16" s="145"/>
      <c r="L16" s="105">
        <f>F16*Прайс!I16</f>
        <v>0</v>
      </c>
      <c r="M16" s="145"/>
      <c r="N16" s="164">
        <f>ROUND(Прайс!J16*$N$9*1.2,2)</f>
        <v>1.79</v>
      </c>
      <c r="O16" s="164">
        <f t="shared" si="0"/>
        <v>0</v>
      </c>
    </row>
    <row r="17" spans="1:15" x14ac:dyDescent="0.25">
      <c r="A17" s="43" t="s">
        <v>76</v>
      </c>
      <c r="B17" s="43"/>
      <c r="C17" s="170">
        <f>Прайс!C17</f>
        <v>1108</v>
      </c>
      <c r="D17" s="171">
        <f>Прайс!H17</f>
        <v>25</v>
      </c>
      <c r="E17" s="45" t="s">
        <v>17</v>
      </c>
      <c r="F17" s="58"/>
      <c r="G17" s="163">
        <f>ROUND(Прайс!J17*(1-$J$2),2)</f>
        <v>0.56999999999999995</v>
      </c>
      <c r="H17" s="163">
        <f t="shared" si="1"/>
        <v>0.68399999999999994</v>
      </c>
      <c r="I17" s="163">
        <f t="shared" si="2"/>
        <v>0</v>
      </c>
      <c r="J17" s="144"/>
      <c r="K17" s="145"/>
      <c r="L17" s="105">
        <f>F17*Прайс!I17</f>
        <v>0</v>
      </c>
      <c r="M17" s="145"/>
      <c r="N17" s="164">
        <f>ROUND(Прайс!J17*$N$9*1.2,2)</f>
        <v>0.82</v>
      </c>
      <c r="O17" s="164">
        <f t="shared" si="0"/>
        <v>0</v>
      </c>
    </row>
    <row r="18" spans="1:15" x14ac:dyDescent="0.25">
      <c r="A18" s="43" t="s">
        <v>77</v>
      </c>
      <c r="B18" s="43"/>
      <c r="C18" s="170">
        <f>Прайс!C18</f>
        <v>1109</v>
      </c>
      <c r="D18" s="171">
        <f>Прайс!H18</f>
        <v>25</v>
      </c>
      <c r="E18" s="45" t="s">
        <v>17</v>
      </c>
      <c r="F18" s="58"/>
      <c r="G18" s="163">
        <f>ROUND(Прайс!J18*(1-$J$2),2)</f>
        <v>0.85</v>
      </c>
      <c r="H18" s="163">
        <f t="shared" si="1"/>
        <v>1.02</v>
      </c>
      <c r="I18" s="163">
        <f t="shared" si="2"/>
        <v>0</v>
      </c>
      <c r="J18" s="144"/>
      <c r="K18" s="145"/>
      <c r="L18" s="105">
        <f>F18*Прайс!I18</f>
        <v>0</v>
      </c>
      <c r="M18" s="145"/>
      <c r="N18" s="164">
        <f>ROUND(Прайс!J18*$N$9*1.2,2)</f>
        <v>1.23</v>
      </c>
      <c r="O18" s="164">
        <f t="shared" si="0"/>
        <v>0</v>
      </c>
    </row>
    <row r="19" spans="1:15" x14ac:dyDescent="0.25">
      <c r="A19" s="43" t="s">
        <v>78</v>
      </c>
      <c r="B19" s="43"/>
      <c r="C19" s="170">
        <f>Прайс!C19</f>
        <v>1110</v>
      </c>
      <c r="D19" s="171">
        <f>Прайс!H19</f>
        <v>25</v>
      </c>
      <c r="E19" s="45" t="s">
        <v>17</v>
      </c>
      <c r="F19" s="58"/>
      <c r="G19" s="163">
        <f>ROUND(Прайс!J19*(1-$J$2),2)</f>
        <v>1.31</v>
      </c>
      <c r="H19" s="163">
        <f t="shared" si="1"/>
        <v>1.5720000000000001</v>
      </c>
      <c r="I19" s="163">
        <f t="shared" si="2"/>
        <v>0</v>
      </c>
      <c r="J19" s="144"/>
      <c r="K19" s="145"/>
      <c r="L19" s="105">
        <f>F19*Прайс!I19</f>
        <v>0</v>
      </c>
      <c r="M19" s="145"/>
      <c r="N19" s="164">
        <f>ROUND(Прайс!J19*$N$9*1.2,2)</f>
        <v>1.89</v>
      </c>
      <c r="O19" s="164">
        <f t="shared" si="0"/>
        <v>0</v>
      </c>
    </row>
    <row r="20" spans="1:15" ht="3" customHeight="1" x14ac:dyDescent="0.25">
      <c r="A20" s="43" t="s">
        <v>68</v>
      </c>
      <c r="B20" s="43"/>
      <c r="C20" s="170" t="str">
        <f>Прайс!C20</f>
        <v>Код</v>
      </c>
      <c r="D20" s="171">
        <v>0</v>
      </c>
      <c r="E20" s="45">
        <v>0</v>
      </c>
      <c r="F20" s="58"/>
      <c r="G20" s="62">
        <v>0</v>
      </c>
      <c r="H20" s="62">
        <v>0</v>
      </c>
      <c r="I20" s="62">
        <v>0</v>
      </c>
      <c r="J20" s="144"/>
      <c r="K20" s="145"/>
      <c r="L20" s="105"/>
      <c r="M20" s="145"/>
      <c r="N20" s="107"/>
      <c r="O20" s="108"/>
    </row>
    <row r="21" spans="1:15" x14ac:dyDescent="0.25">
      <c r="A21" s="46" t="s">
        <v>79</v>
      </c>
      <c r="B21" s="46"/>
      <c r="C21" s="170">
        <f>Прайс!C21</f>
        <v>1201</v>
      </c>
      <c r="D21" s="171">
        <f>Прайс!H21</f>
        <v>50</v>
      </c>
      <c r="E21" s="45" t="s">
        <v>17</v>
      </c>
      <c r="F21" s="59"/>
      <c r="G21" s="163">
        <f>ROUND(Прайс!J21*(1-$J$2),2)</f>
        <v>0.18</v>
      </c>
      <c r="H21" s="163">
        <f t="shared" si="1"/>
        <v>0.216</v>
      </c>
      <c r="I21" s="163">
        <f t="shared" si="2"/>
        <v>0</v>
      </c>
      <c r="J21" s="144"/>
      <c r="K21" s="145"/>
      <c r="L21" s="105">
        <f>F21*Прайс!I21</f>
        <v>0</v>
      </c>
      <c r="M21" s="145"/>
      <c r="N21" s="164">
        <f>ROUND(Прайс!J21*$N$9*1.2,2)</f>
        <v>0.26</v>
      </c>
      <c r="O21" s="164">
        <f t="shared" si="0"/>
        <v>0</v>
      </c>
    </row>
    <row r="22" spans="1:15" x14ac:dyDescent="0.25">
      <c r="A22" s="46" t="s">
        <v>80</v>
      </c>
      <c r="B22" s="46"/>
      <c r="C22" s="170">
        <f>Прайс!C22</f>
        <v>1202</v>
      </c>
      <c r="D22" s="171">
        <f>Прайс!H22</f>
        <v>50</v>
      </c>
      <c r="E22" s="45" t="s">
        <v>17</v>
      </c>
      <c r="F22" s="59"/>
      <c r="G22" s="163">
        <f>ROUND(Прайс!J22*(1-$J$2),2)</f>
        <v>0.35</v>
      </c>
      <c r="H22" s="163">
        <f t="shared" si="1"/>
        <v>0.42</v>
      </c>
      <c r="I22" s="163">
        <f t="shared" si="2"/>
        <v>0</v>
      </c>
      <c r="J22" s="144"/>
      <c r="K22" s="145"/>
      <c r="L22" s="105">
        <f>F22*Прайс!I22</f>
        <v>0</v>
      </c>
      <c r="M22" s="145"/>
      <c r="N22" s="164">
        <f>ROUND(Прайс!J22*$N$9*1.2,2)</f>
        <v>0.5</v>
      </c>
      <c r="O22" s="164">
        <f t="shared" si="0"/>
        <v>0</v>
      </c>
    </row>
    <row r="23" spans="1:15" x14ac:dyDescent="0.25">
      <c r="A23" s="46" t="s">
        <v>81</v>
      </c>
      <c r="B23" s="46"/>
      <c r="C23" s="170">
        <f>Прайс!C23</f>
        <v>1203</v>
      </c>
      <c r="D23" s="171">
        <f>Прайс!H23</f>
        <v>50</v>
      </c>
      <c r="E23" s="45" t="s">
        <v>17</v>
      </c>
      <c r="F23" s="59"/>
      <c r="G23" s="163">
        <f>ROUND(Прайс!J23*(1-$J$2),2)</f>
        <v>0.35</v>
      </c>
      <c r="H23" s="163">
        <f t="shared" si="1"/>
        <v>0.42</v>
      </c>
      <c r="I23" s="163">
        <f t="shared" si="2"/>
        <v>0</v>
      </c>
      <c r="J23" s="144"/>
      <c r="K23" s="145"/>
      <c r="L23" s="105">
        <f>F23*Прайс!I23</f>
        <v>0</v>
      </c>
      <c r="M23" s="145"/>
      <c r="N23" s="164">
        <f>ROUND(Прайс!J23*$N$9*1.2,2)</f>
        <v>0.51</v>
      </c>
      <c r="O23" s="164">
        <f t="shared" si="0"/>
        <v>0</v>
      </c>
    </row>
    <row r="24" spans="1:15" x14ac:dyDescent="0.25">
      <c r="A24" s="46" t="s">
        <v>82</v>
      </c>
      <c r="B24" s="46"/>
      <c r="C24" s="170">
        <f>Прайс!C24</f>
        <v>1204</v>
      </c>
      <c r="D24" s="171">
        <f>Прайс!H24</f>
        <v>50</v>
      </c>
      <c r="E24" s="45" t="s">
        <v>17</v>
      </c>
      <c r="F24" s="59"/>
      <c r="G24" s="163">
        <f>ROUND(Прайс!J24*(1-$J$2),2)</f>
        <v>0.53</v>
      </c>
      <c r="H24" s="163">
        <f t="shared" si="1"/>
        <v>0.63600000000000001</v>
      </c>
      <c r="I24" s="163">
        <f t="shared" si="2"/>
        <v>0</v>
      </c>
      <c r="J24" s="144"/>
      <c r="K24" s="145"/>
      <c r="L24" s="105">
        <f>F24*Прайс!I24</f>
        <v>0</v>
      </c>
      <c r="M24" s="145"/>
      <c r="N24" s="164">
        <f>ROUND(Прайс!J24*$N$9*1.2,2)</f>
        <v>0.76</v>
      </c>
      <c r="O24" s="164">
        <f t="shared" si="0"/>
        <v>0</v>
      </c>
    </row>
    <row r="25" spans="1:15" x14ac:dyDescent="0.25">
      <c r="A25" s="46" t="s">
        <v>83</v>
      </c>
      <c r="B25" s="46"/>
      <c r="C25" s="170">
        <f>Прайс!C25</f>
        <v>1205</v>
      </c>
      <c r="D25" s="171">
        <f>Прайс!H25</f>
        <v>25</v>
      </c>
      <c r="E25" s="45" t="s">
        <v>17</v>
      </c>
      <c r="F25" s="59"/>
      <c r="G25" s="163">
        <f>ROUND(Прайс!J25*(1-$J$2),2)</f>
        <v>0.84</v>
      </c>
      <c r="H25" s="163">
        <f t="shared" si="1"/>
        <v>1.008</v>
      </c>
      <c r="I25" s="163">
        <f t="shared" si="2"/>
        <v>0</v>
      </c>
      <c r="J25" s="144"/>
      <c r="K25" s="145"/>
      <c r="L25" s="105">
        <f>F25*Прайс!I25</f>
        <v>0</v>
      </c>
      <c r="M25" s="145"/>
      <c r="N25" s="164">
        <f>ROUND(Прайс!J25*$N$9*1.2,2)</f>
        <v>1.2</v>
      </c>
      <c r="O25" s="164">
        <f t="shared" si="0"/>
        <v>0</v>
      </c>
    </row>
    <row r="26" spans="1:15" x14ac:dyDescent="0.25">
      <c r="A26" s="46" t="s">
        <v>84</v>
      </c>
      <c r="B26" s="46"/>
      <c r="C26" s="170">
        <f>Прайс!C26</f>
        <v>1206</v>
      </c>
      <c r="D26" s="171">
        <f>Прайс!H26</f>
        <v>25</v>
      </c>
      <c r="E26" s="45" t="s">
        <v>17</v>
      </c>
      <c r="F26" s="59"/>
      <c r="G26" s="163">
        <f>ROUND(Прайс!J26*(1-$J$2),2)</f>
        <v>1.34</v>
      </c>
      <c r="H26" s="163">
        <f t="shared" si="1"/>
        <v>1.6080000000000001</v>
      </c>
      <c r="I26" s="163">
        <f t="shared" si="2"/>
        <v>0</v>
      </c>
      <c r="J26" s="144"/>
      <c r="K26" s="145"/>
      <c r="L26" s="105">
        <f>F26*Прайс!I26</f>
        <v>0</v>
      </c>
      <c r="M26" s="145"/>
      <c r="N26" s="164">
        <f>ROUND(Прайс!J26*$N$9*1.2,2)</f>
        <v>1.93</v>
      </c>
      <c r="O26" s="164">
        <f t="shared" si="0"/>
        <v>0</v>
      </c>
    </row>
    <row r="27" spans="1:15" x14ac:dyDescent="0.25">
      <c r="A27" s="46" t="s">
        <v>85</v>
      </c>
      <c r="B27" s="46"/>
      <c r="C27" s="170">
        <f>Прайс!C27</f>
        <v>1207</v>
      </c>
      <c r="D27" s="171">
        <f>Прайс!H27</f>
        <v>25</v>
      </c>
      <c r="E27" s="45" t="s">
        <v>17</v>
      </c>
      <c r="F27" s="59"/>
      <c r="G27" s="163">
        <f>ROUND(Прайс!J27*(1-$J$2),2)</f>
        <v>1.24</v>
      </c>
      <c r="H27" s="163">
        <f t="shared" si="1"/>
        <v>1.488</v>
      </c>
      <c r="I27" s="163">
        <f t="shared" si="2"/>
        <v>0</v>
      </c>
      <c r="J27" s="144"/>
      <c r="K27" s="145"/>
      <c r="L27" s="105">
        <f>F27*Прайс!I27</f>
        <v>0</v>
      </c>
      <c r="M27" s="145"/>
      <c r="N27" s="164">
        <f>ROUND(Прайс!J27*$N$9*1.2,2)</f>
        <v>1.79</v>
      </c>
      <c r="O27" s="164">
        <f t="shared" si="0"/>
        <v>0</v>
      </c>
    </row>
    <row r="28" spans="1:15" x14ac:dyDescent="0.25">
      <c r="A28" s="46" t="s">
        <v>86</v>
      </c>
      <c r="B28" s="46"/>
      <c r="C28" s="170">
        <f>Прайс!C28</f>
        <v>1208</v>
      </c>
      <c r="D28" s="171">
        <f>Прайс!H28</f>
        <v>50</v>
      </c>
      <c r="E28" s="45" t="s">
        <v>17</v>
      </c>
      <c r="F28" s="59"/>
      <c r="G28" s="163">
        <f>ROUND(Прайс!J28*(1-$J$2),2)</f>
        <v>0.56999999999999995</v>
      </c>
      <c r="H28" s="163">
        <f t="shared" si="1"/>
        <v>0.68399999999999994</v>
      </c>
      <c r="I28" s="163">
        <f t="shared" si="2"/>
        <v>0</v>
      </c>
      <c r="J28" s="144"/>
      <c r="K28" s="145"/>
      <c r="L28" s="105">
        <f>F28*Прайс!I28</f>
        <v>0</v>
      </c>
      <c r="M28" s="145"/>
      <c r="N28" s="164">
        <f>ROUND(Прайс!J28*$N$9*1.2,2)</f>
        <v>0.82</v>
      </c>
      <c r="O28" s="164">
        <f t="shared" si="0"/>
        <v>0</v>
      </c>
    </row>
    <row r="29" spans="1:15" x14ac:dyDescent="0.25">
      <c r="A29" s="46" t="s">
        <v>87</v>
      </c>
      <c r="B29" s="46"/>
      <c r="C29" s="170">
        <f>Прайс!C29</f>
        <v>1209</v>
      </c>
      <c r="D29" s="171">
        <f>Прайс!H29</f>
        <v>25</v>
      </c>
      <c r="E29" s="45" t="s">
        <v>17</v>
      </c>
      <c r="F29" s="59"/>
      <c r="G29" s="163">
        <f>ROUND(Прайс!J29*(1-$J$2),2)</f>
        <v>0.85</v>
      </c>
      <c r="H29" s="163">
        <f t="shared" si="1"/>
        <v>1.02</v>
      </c>
      <c r="I29" s="163">
        <f t="shared" si="2"/>
        <v>0</v>
      </c>
      <c r="J29" s="144"/>
      <c r="K29" s="145"/>
      <c r="L29" s="105">
        <f>F29*Прайс!I29</f>
        <v>0</v>
      </c>
      <c r="M29" s="145"/>
      <c r="N29" s="164">
        <f>ROUND(Прайс!J29*$N$9*1.2,2)</f>
        <v>1.23</v>
      </c>
      <c r="O29" s="164">
        <f t="shared" si="0"/>
        <v>0</v>
      </c>
    </row>
    <row r="30" spans="1:15" x14ac:dyDescent="0.25">
      <c r="A30" s="46" t="s">
        <v>88</v>
      </c>
      <c r="B30" s="46"/>
      <c r="C30" s="170">
        <f>Прайс!C30</f>
        <v>1210</v>
      </c>
      <c r="D30" s="171">
        <f>Прайс!H30</f>
        <v>25</v>
      </c>
      <c r="E30" s="45" t="s">
        <v>17</v>
      </c>
      <c r="F30" s="59"/>
      <c r="G30" s="163">
        <f>ROUND(Прайс!J30*(1-$J$2),2)</f>
        <v>1.31</v>
      </c>
      <c r="H30" s="163">
        <f t="shared" si="1"/>
        <v>1.5720000000000001</v>
      </c>
      <c r="I30" s="163">
        <f t="shared" si="2"/>
        <v>0</v>
      </c>
      <c r="J30" s="144"/>
      <c r="K30" s="145"/>
      <c r="L30" s="105">
        <f>F30*Прайс!I30</f>
        <v>0</v>
      </c>
      <c r="M30" s="145"/>
      <c r="N30" s="164">
        <f>ROUND(Прайс!J30*$N$9*1.2,2)</f>
        <v>1.89</v>
      </c>
      <c r="O30" s="164">
        <f t="shared" si="0"/>
        <v>0</v>
      </c>
    </row>
    <row r="31" spans="1:15" ht="3" customHeight="1" x14ac:dyDescent="0.25">
      <c r="A31" s="46" t="s">
        <v>68</v>
      </c>
      <c r="B31" s="46"/>
      <c r="C31" s="170" t="str">
        <f>Прайс!C31</f>
        <v>Код</v>
      </c>
      <c r="D31" s="171">
        <v>0</v>
      </c>
      <c r="E31" s="45">
        <v>0</v>
      </c>
      <c r="F31" s="58"/>
      <c r="G31" s="62">
        <v>0</v>
      </c>
      <c r="H31" s="62">
        <v>0</v>
      </c>
      <c r="I31" s="62">
        <v>0</v>
      </c>
      <c r="J31" s="144"/>
      <c r="K31" s="145"/>
      <c r="L31" s="105"/>
      <c r="M31" s="145"/>
      <c r="N31" s="107"/>
      <c r="O31" s="108"/>
    </row>
    <row r="32" spans="1:15" x14ac:dyDescent="0.25">
      <c r="A32" s="44" t="s">
        <v>91</v>
      </c>
      <c r="B32" s="44"/>
      <c r="C32" s="170">
        <f>Прайс!C32</f>
        <v>1301</v>
      </c>
      <c r="D32" s="171">
        <f>Прайс!H32</f>
        <v>50</v>
      </c>
      <c r="E32" s="45" t="s">
        <v>17</v>
      </c>
      <c r="F32" s="59"/>
      <c r="G32" s="163">
        <f>ROUND(Прайс!J32*(1-$J$2),2)</f>
        <v>0.18</v>
      </c>
      <c r="H32" s="163">
        <f t="shared" si="1"/>
        <v>0.216</v>
      </c>
      <c r="I32" s="163">
        <f t="shared" si="2"/>
        <v>0</v>
      </c>
      <c r="J32" s="144"/>
      <c r="K32" s="145"/>
      <c r="L32" s="105">
        <f>F32*Прайс!I32</f>
        <v>0</v>
      </c>
      <c r="M32" s="145"/>
      <c r="N32" s="164">
        <f>ROUND(Прайс!J32*$N$9*1.2,2)</f>
        <v>0.26</v>
      </c>
      <c r="O32" s="164">
        <f t="shared" si="0"/>
        <v>0</v>
      </c>
    </row>
    <row r="33" spans="1:15" x14ac:dyDescent="0.25">
      <c r="A33" s="44" t="s">
        <v>89</v>
      </c>
      <c r="B33" s="44"/>
      <c r="C33" s="170">
        <f>Прайс!C33</f>
        <v>1302</v>
      </c>
      <c r="D33" s="171">
        <f>Прайс!H33</f>
        <v>50</v>
      </c>
      <c r="E33" s="45" t="s">
        <v>17</v>
      </c>
      <c r="F33" s="59"/>
      <c r="G33" s="163">
        <f>ROUND(Прайс!J33*(1-$J$2),2)</f>
        <v>0.35</v>
      </c>
      <c r="H33" s="163">
        <f t="shared" si="1"/>
        <v>0.42</v>
      </c>
      <c r="I33" s="163">
        <f t="shared" si="2"/>
        <v>0</v>
      </c>
      <c r="J33" s="144"/>
      <c r="K33" s="145"/>
      <c r="L33" s="105">
        <f>F33*Прайс!I33</f>
        <v>0</v>
      </c>
      <c r="M33" s="145"/>
      <c r="N33" s="164">
        <f>ROUND(Прайс!J33*$N$9*1.2,2)</f>
        <v>0.5</v>
      </c>
      <c r="O33" s="164">
        <f t="shared" si="0"/>
        <v>0</v>
      </c>
    </row>
    <row r="34" spans="1:15" x14ac:dyDescent="0.25">
      <c r="A34" s="44" t="s">
        <v>90</v>
      </c>
      <c r="B34" s="44"/>
      <c r="C34" s="170">
        <f>Прайс!C34</f>
        <v>1303</v>
      </c>
      <c r="D34" s="171">
        <f>Прайс!H34</f>
        <v>50</v>
      </c>
      <c r="E34" s="45" t="s">
        <v>17</v>
      </c>
      <c r="F34" s="59"/>
      <c r="G34" s="163">
        <f>ROUND(Прайс!J34*(1-$J$2),2)</f>
        <v>0.35</v>
      </c>
      <c r="H34" s="163">
        <f t="shared" si="1"/>
        <v>0.42</v>
      </c>
      <c r="I34" s="163">
        <f t="shared" si="2"/>
        <v>0</v>
      </c>
      <c r="J34" s="144"/>
      <c r="K34" s="145"/>
      <c r="L34" s="105">
        <f>F34*Прайс!I34</f>
        <v>0</v>
      </c>
      <c r="M34" s="145"/>
      <c r="N34" s="164">
        <f>ROUND(Прайс!J34*$N$9*1.2,2)</f>
        <v>0.51</v>
      </c>
      <c r="O34" s="164">
        <f t="shared" si="0"/>
        <v>0</v>
      </c>
    </row>
    <row r="35" spans="1:15" x14ac:dyDescent="0.25">
      <c r="A35" s="44" t="s">
        <v>91</v>
      </c>
      <c r="B35" s="44"/>
      <c r="C35" s="170">
        <f>Прайс!C35</f>
        <v>1304</v>
      </c>
      <c r="D35" s="171">
        <f>Прайс!H35</f>
        <v>50</v>
      </c>
      <c r="E35" s="45" t="s">
        <v>17</v>
      </c>
      <c r="F35" s="59"/>
      <c r="G35" s="163">
        <f>ROUND(Прайс!J35*(1-$J$2),2)</f>
        <v>0.53</v>
      </c>
      <c r="H35" s="163">
        <f t="shared" si="1"/>
        <v>0.63600000000000001</v>
      </c>
      <c r="I35" s="163">
        <f t="shared" si="2"/>
        <v>0</v>
      </c>
      <c r="J35" s="144"/>
      <c r="K35" s="145"/>
      <c r="L35" s="105">
        <f>F35*Прайс!I35</f>
        <v>0</v>
      </c>
      <c r="M35" s="145"/>
      <c r="N35" s="164">
        <f>ROUND(Прайс!J35*$N$9*1.2,2)</f>
        <v>0.76</v>
      </c>
      <c r="O35" s="164">
        <f t="shared" si="0"/>
        <v>0</v>
      </c>
    </row>
    <row r="36" spans="1:15" x14ac:dyDescent="0.25">
      <c r="A36" s="44" t="s">
        <v>91</v>
      </c>
      <c r="B36" s="44"/>
      <c r="C36" s="170">
        <f>Прайс!C36</f>
        <v>1305</v>
      </c>
      <c r="D36" s="171">
        <f>Прайс!H36</f>
        <v>25</v>
      </c>
      <c r="E36" s="45" t="s">
        <v>17</v>
      </c>
      <c r="F36" s="59"/>
      <c r="G36" s="163">
        <f>ROUND(Прайс!J36*(1-$J$2),2)</f>
        <v>0.84</v>
      </c>
      <c r="H36" s="163">
        <f t="shared" si="1"/>
        <v>1.008</v>
      </c>
      <c r="I36" s="163">
        <f t="shared" si="2"/>
        <v>0</v>
      </c>
      <c r="J36" s="144"/>
      <c r="K36" s="145"/>
      <c r="L36" s="105">
        <f>F36*Прайс!I36</f>
        <v>0</v>
      </c>
      <c r="M36" s="145"/>
      <c r="N36" s="164">
        <f>ROUND(Прайс!J36*$N$9*1.2,2)</f>
        <v>1.2</v>
      </c>
      <c r="O36" s="164">
        <f t="shared" si="0"/>
        <v>0</v>
      </c>
    </row>
    <row r="37" spans="1:15" x14ac:dyDescent="0.25">
      <c r="A37" s="44" t="s">
        <v>92</v>
      </c>
      <c r="B37" s="44"/>
      <c r="C37" s="170">
        <f>Прайс!C37</f>
        <v>1306</v>
      </c>
      <c r="D37" s="171">
        <f>Прайс!H37</f>
        <v>25</v>
      </c>
      <c r="E37" s="45" t="s">
        <v>17</v>
      </c>
      <c r="F37" s="59"/>
      <c r="G37" s="163">
        <f>ROUND(Прайс!J37*(1-$J$2),2)</f>
        <v>1.34</v>
      </c>
      <c r="H37" s="163">
        <f t="shared" si="1"/>
        <v>1.6080000000000001</v>
      </c>
      <c r="I37" s="163">
        <f t="shared" si="2"/>
        <v>0</v>
      </c>
      <c r="J37" s="144"/>
      <c r="K37" s="145"/>
      <c r="L37" s="105">
        <f>F37*Прайс!I37</f>
        <v>0</v>
      </c>
      <c r="M37" s="145"/>
      <c r="N37" s="164">
        <f>ROUND(Прайс!J37*$N$9*1.2,2)</f>
        <v>1.93</v>
      </c>
      <c r="O37" s="164">
        <f t="shared" si="0"/>
        <v>0</v>
      </c>
    </row>
    <row r="38" spans="1:15" x14ac:dyDescent="0.25">
      <c r="A38" s="44" t="s">
        <v>93</v>
      </c>
      <c r="B38" s="44"/>
      <c r="C38" s="170">
        <f>Прайс!C38</f>
        <v>1307</v>
      </c>
      <c r="D38" s="171">
        <f>Прайс!H38</f>
        <v>25</v>
      </c>
      <c r="E38" s="45" t="s">
        <v>17</v>
      </c>
      <c r="F38" s="59"/>
      <c r="G38" s="163">
        <f>ROUND(Прайс!J38*(1-$J$2),2)</f>
        <v>1.24</v>
      </c>
      <c r="H38" s="163">
        <f t="shared" si="1"/>
        <v>1.488</v>
      </c>
      <c r="I38" s="163">
        <f t="shared" si="2"/>
        <v>0</v>
      </c>
      <c r="J38" s="144"/>
      <c r="K38" s="145"/>
      <c r="L38" s="105">
        <f>F38*Прайс!I38</f>
        <v>0</v>
      </c>
      <c r="M38" s="145"/>
      <c r="N38" s="164">
        <f>ROUND(Прайс!J38*$N$9*1.2,2)</f>
        <v>1.79</v>
      </c>
      <c r="O38" s="164">
        <f t="shared" si="0"/>
        <v>0</v>
      </c>
    </row>
    <row r="39" spans="1:15" x14ac:dyDescent="0.25">
      <c r="A39" s="44" t="s">
        <v>624</v>
      </c>
      <c r="B39" s="44"/>
      <c r="C39" s="170">
        <f>Прайс!C39</f>
        <v>1308</v>
      </c>
      <c r="D39" s="171">
        <f>Прайс!H39</f>
        <v>50</v>
      </c>
      <c r="E39" s="45" t="s">
        <v>17</v>
      </c>
      <c r="F39" s="59"/>
      <c r="G39" s="163">
        <f>ROUND(Прайс!J39*(1-$J$2),2)</f>
        <v>0.56999999999999995</v>
      </c>
      <c r="H39" s="163">
        <f t="shared" si="1"/>
        <v>0.68399999999999994</v>
      </c>
      <c r="I39" s="163">
        <f t="shared" si="2"/>
        <v>0</v>
      </c>
      <c r="J39" s="144"/>
      <c r="K39" s="145"/>
      <c r="L39" s="105">
        <f>F39*Прайс!I39</f>
        <v>0</v>
      </c>
      <c r="M39" s="145"/>
      <c r="N39" s="164">
        <f>ROUND(Прайс!J39*$N$9*1.2,2)</f>
        <v>0.82</v>
      </c>
      <c r="O39" s="164">
        <f t="shared" si="0"/>
        <v>0</v>
      </c>
    </row>
    <row r="40" spans="1:15" x14ac:dyDescent="0.25">
      <c r="A40" s="44" t="s">
        <v>625</v>
      </c>
      <c r="B40" s="44"/>
      <c r="C40" s="170">
        <f>Прайс!C40</f>
        <v>1309</v>
      </c>
      <c r="D40" s="171">
        <f>Прайс!H40</f>
        <v>25</v>
      </c>
      <c r="E40" s="45" t="s">
        <v>17</v>
      </c>
      <c r="F40" s="59"/>
      <c r="G40" s="163">
        <f>ROUND(Прайс!J40*(1-$J$2),2)</f>
        <v>0.85</v>
      </c>
      <c r="H40" s="163">
        <f t="shared" si="1"/>
        <v>1.02</v>
      </c>
      <c r="I40" s="163">
        <f t="shared" si="2"/>
        <v>0</v>
      </c>
      <c r="J40" s="144"/>
      <c r="K40" s="145"/>
      <c r="L40" s="105">
        <f>F40*Прайс!I40</f>
        <v>0</v>
      </c>
      <c r="M40" s="145"/>
      <c r="N40" s="164">
        <f>ROUND(Прайс!J40*$N$9*1.2,2)</f>
        <v>1.23</v>
      </c>
      <c r="O40" s="164">
        <f t="shared" si="0"/>
        <v>0</v>
      </c>
    </row>
    <row r="41" spans="1:15" x14ac:dyDescent="0.25">
      <c r="A41" s="44" t="s">
        <v>625</v>
      </c>
      <c r="B41" s="44"/>
      <c r="C41" s="170">
        <f>Прайс!C41</f>
        <v>1310</v>
      </c>
      <c r="D41" s="171">
        <f>Прайс!H41</f>
        <v>25</v>
      </c>
      <c r="E41" s="45" t="s">
        <v>17</v>
      </c>
      <c r="F41" s="59"/>
      <c r="G41" s="163">
        <f>ROUND(Прайс!J41*(1-$J$2),2)</f>
        <v>1.31</v>
      </c>
      <c r="H41" s="163">
        <f t="shared" si="1"/>
        <v>1.5720000000000001</v>
      </c>
      <c r="I41" s="163">
        <f t="shared" si="2"/>
        <v>0</v>
      </c>
      <c r="J41" s="144"/>
      <c r="K41" s="145"/>
      <c r="L41" s="105">
        <f>F41*Прайс!I41</f>
        <v>0</v>
      </c>
      <c r="M41" s="145"/>
      <c r="N41" s="164">
        <f>ROUND(Прайс!J41*$N$9*1.2,2)</f>
        <v>1.89</v>
      </c>
      <c r="O41" s="164">
        <f t="shared" si="0"/>
        <v>0</v>
      </c>
    </row>
    <row r="42" spans="1:15" x14ac:dyDescent="0.25">
      <c r="A42" s="44" t="s">
        <v>625</v>
      </c>
      <c r="B42" s="44"/>
      <c r="C42" s="170">
        <f>Прайс!C42</f>
        <v>1311</v>
      </c>
      <c r="D42" s="171">
        <f>Прайс!H42</f>
        <v>50</v>
      </c>
      <c r="E42" s="45" t="s">
        <v>17</v>
      </c>
      <c r="F42" s="59"/>
      <c r="G42" s="163">
        <f>ROUND(Прайс!J42*(1-$J$2),2)</f>
        <v>0.28999999999999998</v>
      </c>
      <c r="H42" s="163">
        <f t="shared" si="1"/>
        <v>0.34799999999999998</v>
      </c>
      <c r="I42" s="163">
        <f t="shared" si="2"/>
        <v>0</v>
      </c>
      <c r="J42" s="144"/>
      <c r="K42" s="145"/>
      <c r="L42" s="105">
        <f>F42*Прайс!I42</f>
        <v>0</v>
      </c>
      <c r="M42" s="145"/>
      <c r="N42" s="164">
        <f>ROUND(Прайс!J42*$N$9*1.2,2)</f>
        <v>0.42</v>
      </c>
      <c r="O42" s="164">
        <f t="shared" si="0"/>
        <v>0</v>
      </c>
    </row>
    <row r="43" spans="1:15" ht="3.6" customHeight="1" x14ac:dyDescent="0.25">
      <c r="A43" s="44" t="s">
        <v>68</v>
      </c>
      <c r="B43" s="44"/>
      <c r="C43" s="170" t="str">
        <f>Прайс!C43</f>
        <v>Код</v>
      </c>
      <c r="D43" s="171">
        <v>0</v>
      </c>
      <c r="E43" s="45">
        <v>0</v>
      </c>
      <c r="F43" s="58"/>
      <c r="G43" s="62">
        <v>0</v>
      </c>
      <c r="H43" s="62">
        <v>0</v>
      </c>
      <c r="I43" s="62">
        <v>0</v>
      </c>
      <c r="J43" s="144"/>
      <c r="K43" s="145"/>
      <c r="L43" s="105"/>
      <c r="M43" s="145"/>
      <c r="N43" s="107"/>
      <c r="O43" s="108"/>
    </row>
    <row r="44" spans="1:15" x14ac:dyDescent="0.25">
      <c r="A44" s="44" t="s">
        <v>94</v>
      </c>
      <c r="B44" s="44"/>
      <c r="C44" s="170">
        <f>Прайс!C44</f>
        <v>1402</v>
      </c>
      <c r="D44" s="171">
        <f>Прайс!H44</f>
        <v>50</v>
      </c>
      <c r="E44" s="45" t="s">
        <v>17</v>
      </c>
      <c r="F44" s="59"/>
      <c r="G44" s="163">
        <f>ROUND(Прайс!J44*(1-$J$2),2)</f>
        <v>0.37</v>
      </c>
      <c r="H44" s="163">
        <f t="shared" si="1"/>
        <v>0.44400000000000001</v>
      </c>
      <c r="I44" s="163">
        <f t="shared" si="2"/>
        <v>0</v>
      </c>
      <c r="J44" s="144"/>
      <c r="K44" s="145"/>
      <c r="L44" s="105">
        <f>F44*Прайс!I44</f>
        <v>0</v>
      </c>
      <c r="M44" s="145"/>
      <c r="N44" s="164">
        <f>ROUND(Прайс!J44*$N$9*1.2,2)</f>
        <v>0.53</v>
      </c>
      <c r="O44" s="164">
        <f t="shared" si="0"/>
        <v>0</v>
      </c>
    </row>
    <row r="45" spans="1:15" x14ac:dyDescent="0.25">
      <c r="A45" s="44" t="s">
        <v>95</v>
      </c>
      <c r="B45" s="44"/>
      <c r="C45" s="170">
        <f>Прайс!C45</f>
        <v>1403</v>
      </c>
      <c r="D45" s="171">
        <f>Прайс!H45</f>
        <v>50</v>
      </c>
      <c r="E45" s="45" t="s">
        <v>17</v>
      </c>
      <c r="F45" s="59"/>
      <c r="G45" s="163">
        <f>ROUND(Прайс!J45*(1-$J$2),2)</f>
        <v>0.36</v>
      </c>
      <c r="H45" s="163">
        <f t="shared" si="1"/>
        <v>0.432</v>
      </c>
      <c r="I45" s="163">
        <f t="shared" si="2"/>
        <v>0</v>
      </c>
      <c r="J45" s="144"/>
      <c r="K45" s="145"/>
      <c r="L45" s="105">
        <f>F45*Прайс!I45</f>
        <v>0</v>
      </c>
      <c r="M45" s="145"/>
      <c r="N45" s="164">
        <f>ROUND(Прайс!J45*$N$9*1.2,2)</f>
        <v>0.52</v>
      </c>
      <c r="O45" s="164">
        <f t="shared" si="0"/>
        <v>0</v>
      </c>
    </row>
    <row r="46" spans="1:15" x14ac:dyDescent="0.25">
      <c r="A46" s="44" t="s">
        <v>96</v>
      </c>
      <c r="B46" s="44"/>
      <c r="C46" s="170">
        <f>Прайс!C46</f>
        <v>1404</v>
      </c>
      <c r="D46" s="171">
        <f>Прайс!H46</f>
        <v>50</v>
      </c>
      <c r="E46" s="45" t="s">
        <v>17</v>
      </c>
      <c r="F46" s="59"/>
      <c r="G46" s="163">
        <f>ROUND(Прайс!J46*(1-$J$2),2)</f>
        <v>0.55000000000000004</v>
      </c>
      <c r="H46" s="163">
        <f t="shared" si="1"/>
        <v>0.66</v>
      </c>
      <c r="I46" s="163">
        <f t="shared" si="2"/>
        <v>0</v>
      </c>
      <c r="J46" s="144"/>
      <c r="K46" s="145"/>
      <c r="L46" s="105">
        <f>F46*Прайс!I46</f>
        <v>0</v>
      </c>
      <c r="M46" s="145"/>
      <c r="N46" s="164">
        <f>ROUND(Прайс!J46*$N$9*1.2,2)</f>
        <v>0.79</v>
      </c>
      <c r="O46" s="164">
        <f t="shared" si="0"/>
        <v>0</v>
      </c>
    </row>
    <row r="47" spans="1:15" x14ac:dyDescent="0.25">
      <c r="A47" s="44" t="s">
        <v>97</v>
      </c>
      <c r="B47" s="44"/>
      <c r="C47" s="170">
        <f>Прайс!C47</f>
        <v>1405</v>
      </c>
      <c r="D47" s="171">
        <f>Прайс!H47</f>
        <v>25</v>
      </c>
      <c r="E47" s="45" t="s">
        <v>17</v>
      </c>
      <c r="F47" s="59"/>
      <c r="G47" s="163">
        <f>ROUND(Прайс!J47*(1-$J$2),2)</f>
        <v>0.86</v>
      </c>
      <c r="H47" s="163">
        <f t="shared" si="1"/>
        <v>1.032</v>
      </c>
      <c r="I47" s="163">
        <f t="shared" si="2"/>
        <v>0</v>
      </c>
      <c r="J47" s="144"/>
      <c r="K47" s="145"/>
      <c r="L47" s="105">
        <f>F47*Прайс!I47</f>
        <v>0</v>
      </c>
      <c r="M47" s="145"/>
      <c r="N47" s="164">
        <f>ROUND(Прайс!J47*$N$9*1.2,2)</f>
        <v>1.23</v>
      </c>
      <c r="O47" s="164">
        <f t="shared" si="0"/>
        <v>0</v>
      </c>
    </row>
    <row r="48" spans="1:15" x14ac:dyDescent="0.25">
      <c r="A48" s="44" t="s">
        <v>98</v>
      </c>
      <c r="B48" s="44"/>
      <c r="C48" s="170">
        <f>Прайс!C48</f>
        <v>1406</v>
      </c>
      <c r="D48" s="171">
        <f>Прайс!H48</f>
        <v>25</v>
      </c>
      <c r="E48" s="45" t="s">
        <v>17</v>
      </c>
      <c r="F48" s="59"/>
      <c r="G48" s="163">
        <f>ROUND(Прайс!J48*(1-$J$2),2)</f>
        <v>1.36</v>
      </c>
      <c r="H48" s="163">
        <f t="shared" si="1"/>
        <v>1.6320000000000001</v>
      </c>
      <c r="I48" s="163">
        <f t="shared" si="2"/>
        <v>0</v>
      </c>
      <c r="J48" s="144"/>
      <c r="K48" s="145"/>
      <c r="L48" s="105">
        <f>F48*Прайс!I48</f>
        <v>0</v>
      </c>
      <c r="M48" s="145"/>
      <c r="N48" s="164">
        <f>ROUND(Прайс!J48*$N$9*1.2,2)</f>
        <v>1.96</v>
      </c>
      <c r="O48" s="164">
        <f t="shared" si="0"/>
        <v>0</v>
      </c>
    </row>
    <row r="49" spans="1:15" x14ac:dyDescent="0.25">
      <c r="A49" s="44" t="s">
        <v>99</v>
      </c>
      <c r="B49" s="44"/>
      <c r="C49" s="170">
        <f>Прайс!C49</f>
        <v>1407</v>
      </c>
      <c r="D49" s="171">
        <f>Прайс!H49</f>
        <v>25</v>
      </c>
      <c r="E49" s="45" t="s">
        <v>17</v>
      </c>
      <c r="F49" s="59"/>
      <c r="G49" s="163">
        <f>ROUND(Прайс!J49*(1-$J$2),2)</f>
        <v>1.31</v>
      </c>
      <c r="H49" s="163">
        <f t="shared" si="1"/>
        <v>1.5720000000000001</v>
      </c>
      <c r="I49" s="163">
        <f t="shared" si="2"/>
        <v>0</v>
      </c>
      <c r="J49" s="144"/>
      <c r="K49" s="145"/>
      <c r="L49" s="105">
        <f>F49*Прайс!I49</f>
        <v>0</v>
      </c>
      <c r="M49" s="145"/>
      <c r="N49" s="164">
        <f>ROUND(Прайс!J49*$N$9*1.2,2)</f>
        <v>1.88</v>
      </c>
      <c r="O49" s="164">
        <f t="shared" si="0"/>
        <v>0</v>
      </c>
    </row>
    <row r="50" spans="1:15" x14ac:dyDescent="0.25">
      <c r="A50" s="44" t="s">
        <v>524</v>
      </c>
      <c r="B50" s="44"/>
      <c r="C50" s="170">
        <f>Прайс!C50</f>
        <v>1408</v>
      </c>
      <c r="D50" s="171">
        <f>Прайс!H50</f>
        <v>25</v>
      </c>
      <c r="E50" s="45" t="s">
        <v>17</v>
      </c>
      <c r="F50" s="59"/>
      <c r="G50" s="163">
        <f>ROUND(Прайс!J50*(1-$J$2),2)</f>
        <v>0.59</v>
      </c>
      <c r="H50" s="163">
        <f t="shared" si="1"/>
        <v>0.70799999999999996</v>
      </c>
      <c r="I50" s="163">
        <f t="shared" si="2"/>
        <v>0</v>
      </c>
      <c r="J50" s="144"/>
      <c r="K50" s="145"/>
      <c r="L50" s="105">
        <f>F50*Прайс!I50</f>
        <v>0</v>
      </c>
      <c r="M50" s="145"/>
      <c r="N50" s="164">
        <f>ROUND(Прайс!J50*$N$9*1.2,2)</f>
        <v>0.84</v>
      </c>
      <c r="O50" s="164">
        <f t="shared" si="0"/>
        <v>0</v>
      </c>
    </row>
    <row r="51" spans="1:15" x14ac:dyDescent="0.25">
      <c r="A51" s="44" t="s">
        <v>525</v>
      </c>
      <c r="B51" s="44"/>
      <c r="C51" s="170">
        <f>Прайс!C51</f>
        <v>1409</v>
      </c>
      <c r="D51" s="171">
        <f>Прайс!H51</f>
        <v>25</v>
      </c>
      <c r="E51" s="45" t="s">
        <v>17</v>
      </c>
      <c r="F51" s="59"/>
      <c r="G51" s="163">
        <f>ROUND(Прайс!J51*(1-$J$2),2)</f>
        <v>0.86</v>
      </c>
      <c r="H51" s="163">
        <f t="shared" si="1"/>
        <v>1.032</v>
      </c>
      <c r="I51" s="163">
        <f t="shared" si="2"/>
        <v>0</v>
      </c>
      <c r="J51" s="144"/>
      <c r="K51" s="145"/>
      <c r="L51" s="105">
        <f>F51*Прайс!I51</f>
        <v>0</v>
      </c>
      <c r="M51" s="145"/>
      <c r="N51" s="164">
        <f>ROUND(Прайс!J51*$N$9*1.2,2)</f>
        <v>1.24</v>
      </c>
      <c r="O51" s="164">
        <f t="shared" si="0"/>
        <v>0</v>
      </c>
    </row>
    <row r="52" spans="1:15" x14ac:dyDescent="0.25">
      <c r="A52" s="44" t="s">
        <v>526</v>
      </c>
      <c r="B52" s="44"/>
      <c r="C52" s="170">
        <f>Прайс!C52</f>
        <v>1410</v>
      </c>
      <c r="D52" s="171">
        <f>Прайс!H52</f>
        <v>25</v>
      </c>
      <c r="E52" s="45" t="s">
        <v>17</v>
      </c>
      <c r="F52" s="59"/>
      <c r="G52" s="163">
        <f>ROUND(Прайс!J52*(1-$J$2),2)</f>
        <v>1.34</v>
      </c>
      <c r="H52" s="163">
        <f t="shared" si="1"/>
        <v>1.6080000000000001</v>
      </c>
      <c r="I52" s="163">
        <f t="shared" si="2"/>
        <v>0</v>
      </c>
      <c r="J52" s="144"/>
      <c r="K52" s="145"/>
      <c r="L52" s="105">
        <f>F52*Прайс!I52</f>
        <v>0</v>
      </c>
      <c r="M52" s="145"/>
      <c r="N52" s="164">
        <f>ROUND(Прайс!J52*$N$9*1.2,2)</f>
        <v>1.93</v>
      </c>
      <c r="O52" s="164">
        <f t="shared" si="0"/>
        <v>0</v>
      </c>
    </row>
    <row r="53" spans="1:15" ht="3" customHeight="1" x14ac:dyDescent="0.25">
      <c r="A53" s="44" t="s">
        <v>68</v>
      </c>
      <c r="B53" s="44"/>
      <c r="C53" s="170" t="str">
        <f>Прайс!C53</f>
        <v>Код</v>
      </c>
      <c r="D53" s="171">
        <v>0</v>
      </c>
      <c r="E53" s="45">
        <v>0</v>
      </c>
      <c r="F53" s="58"/>
      <c r="G53" s="62">
        <v>0</v>
      </c>
      <c r="H53" s="62">
        <v>0</v>
      </c>
      <c r="I53" s="62">
        <v>0</v>
      </c>
      <c r="J53" s="144"/>
      <c r="K53" s="145"/>
      <c r="L53" s="105"/>
      <c r="M53" s="145"/>
      <c r="N53" s="107"/>
      <c r="O53" s="108"/>
    </row>
    <row r="54" spans="1:15" x14ac:dyDescent="0.25">
      <c r="A54" s="44" t="s">
        <v>100</v>
      </c>
      <c r="B54" s="44"/>
      <c r="C54" s="170">
        <f>Прайс!C54</f>
        <v>1501</v>
      </c>
      <c r="D54" s="171">
        <f>Прайс!H54</f>
        <v>50</v>
      </c>
      <c r="E54" s="45" t="s">
        <v>17</v>
      </c>
      <c r="F54" s="59"/>
      <c r="G54" s="163">
        <f>ROUND(Прайс!J54*(1-$J$2),2)</f>
        <v>0.18</v>
      </c>
      <c r="H54" s="163">
        <f t="shared" si="1"/>
        <v>0.216</v>
      </c>
      <c r="I54" s="163">
        <f t="shared" si="2"/>
        <v>0</v>
      </c>
      <c r="J54" s="144"/>
      <c r="K54" s="145"/>
      <c r="L54" s="105">
        <f>F54*Прайс!I54</f>
        <v>0</v>
      </c>
      <c r="M54" s="145"/>
      <c r="N54" s="164">
        <f>ROUND(Прайс!J54*$N$9*1.2,2)</f>
        <v>0.26</v>
      </c>
      <c r="O54" s="164">
        <f t="shared" si="0"/>
        <v>0</v>
      </c>
    </row>
    <row r="55" spans="1:15" x14ac:dyDescent="0.25">
      <c r="A55" s="44" t="s">
        <v>101</v>
      </c>
      <c r="B55" s="44"/>
      <c r="C55" s="170">
        <f>Прайс!C55</f>
        <v>1502</v>
      </c>
      <c r="D55" s="171">
        <f>Прайс!H55</f>
        <v>50</v>
      </c>
      <c r="E55" s="45" t="s">
        <v>17</v>
      </c>
      <c r="F55" s="59"/>
      <c r="G55" s="163">
        <f>ROUND(Прайс!J55*(1-$J$2),2)</f>
        <v>0.35</v>
      </c>
      <c r="H55" s="163">
        <f t="shared" si="1"/>
        <v>0.42</v>
      </c>
      <c r="I55" s="163">
        <f t="shared" si="2"/>
        <v>0</v>
      </c>
      <c r="J55" s="144"/>
      <c r="K55" s="145"/>
      <c r="L55" s="105">
        <f>F55*Прайс!I55</f>
        <v>0</v>
      </c>
      <c r="M55" s="145"/>
      <c r="N55" s="164">
        <f>ROUND(Прайс!J55*$N$9*1.2,2)</f>
        <v>0.5</v>
      </c>
      <c r="O55" s="164">
        <f t="shared" si="0"/>
        <v>0</v>
      </c>
    </row>
    <row r="56" spans="1:15" x14ac:dyDescent="0.25">
      <c r="A56" s="44" t="s">
        <v>102</v>
      </c>
      <c r="B56" s="44"/>
      <c r="C56" s="170">
        <f>Прайс!C56</f>
        <v>1503</v>
      </c>
      <c r="D56" s="171">
        <f>Прайс!H56</f>
        <v>50</v>
      </c>
      <c r="E56" s="45" t="s">
        <v>17</v>
      </c>
      <c r="F56" s="59"/>
      <c r="G56" s="163">
        <f>ROUND(Прайс!J56*(1-$J$2),2)</f>
        <v>0.35</v>
      </c>
      <c r="H56" s="163">
        <f t="shared" si="1"/>
        <v>0.42</v>
      </c>
      <c r="I56" s="163">
        <f t="shared" si="2"/>
        <v>0</v>
      </c>
      <c r="J56" s="144"/>
      <c r="K56" s="145"/>
      <c r="L56" s="105">
        <f>F56*Прайс!I56</f>
        <v>0</v>
      </c>
      <c r="M56" s="145"/>
      <c r="N56" s="164">
        <f>ROUND(Прайс!J56*$N$9*1.2,2)</f>
        <v>0.51</v>
      </c>
      <c r="O56" s="164">
        <f t="shared" si="0"/>
        <v>0</v>
      </c>
    </row>
    <row r="57" spans="1:15" x14ac:dyDescent="0.25">
      <c r="A57" s="44" t="s">
        <v>103</v>
      </c>
      <c r="B57" s="44"/>
      <c r="C57" s="170">
        <f>Прайс!C57</f>
        <v>1504</v>
      </c>
      <c r="D57" s="171">
        <f>Прайс!H57</f>
        <v>50</v>
      </c>
      <c r="E57" s="45" t="s">
        <v>17</v>
      </c>
      <c r="F57" s="59"/>
      <c r="G57" s="163">
        <f>ROUND(Прайс!J57*(1-$J$2),2)</f>
        <v>0.53</v>
      </c>
      <c r="H57" s="163">
        <f t="shared" si="1"/>
        <v>0.63600000000000001</v>
      </c>
      <c r="I57" s="163">
        <f t="shared" si="2"/>
        <v>0</v>
      </c>
      <c r="J57" s="144"/>
      <c r="K57" s="145"/>
      <c r="L57" s="105">
        <f>F57*Прайс!I57</f>
        <v>0</v>
      </c>
      <c r="M57" s="145"/>
      <c r="N57" s="164">
        <f>ROUND(Прайс!J57*$N$9*1.2,2)</f>
        <v>0.76</v>
      </c>
      <c r="O57" s="164">
        <f t="shared" si="0"/>
        <v>0</v>
      </c>
    </row>
    <row r="58" spans="1:15" x14ac:dyDescent="0.25">
      <c r="A58" s="44" t="s">
        <v>104</v>
      </c>
      <c r="B58" s="44"/>
      <c r="C58" s="170">
        <f>Прайс!C58</f>
        <v>1505</v>
      </c>
      <c r="D58" s="171">
        <f>Прайс!H58</f>
        <v>25</v>
      </c>
      <c r="E58" s="45" t="s">
        <v>17</v>
      </c>
      <c r="F58" s="59"/>
      <c r="G58" s="163">
        <f>ROUND(Прайс!J58*(1-$J$2),2)</f>
        <v>0.84</v>
      </c>
      <c r="H58" s="163">
        <f t="shared" si="1"/>
        <v>1.008</v>
      </c>
      <c r="I58" s="163">
        <f t="shared" si="2"/>
        <v>0</v>
      </c>
      <c r="J58" s="144"/>
      <c r="K58" s="145"/>
      <c r="L58" s="105">
        <f>F58*Прайс!I58</f>
        <v>0</v>
      </c>
      <c r="M58" s="145"/>
      <c r="N58" s="164">
        <f>ROUND(Прайс!J58*$N$9*1.2,2)</f>
        <v>1.2</v>
      </c>
      <c r="O58" s="164">
        <f t="shared" si="0"/>
        <v>0</v>
      </c>
    </row>
    <row r="59" spans="1:15" x14ac:dyDescent="0.25">
      <c r="A59" s="44" t="s">
        <v>105</v>
      </c>
      <c r="B59" s="44"/>
      <c r="C59" s="170">
        <f>Прайс!C59</f>
        <v>1506</v>
      </c>
      <c r="D59" s="171">
        <f>Прайс!H59</f>
        <v>25</v>
      </c>
      <c r="E59" s="45" t="s">
        <v>17</v>
      </c>
      <c r="F59" s="59"/>
      <c r="G59" s="163">
        <f>ROUND(Прайс!J59*(1-$J$2),2)</f>
        <v>1.34</v>
      </c>
      <c r="H59" s="163">
        <f t="shared" si="1"/>
        <v>1.6080000000000001</v>
      </c>
      <c r="I59" s="163">
        <f t="shared" si="2"/>
        <v>0</v>
      </c>
      <c r="J59" s="144"/>
      <c r="K59" s="145"/>
      <c r="L59" s="105">
        <f>F59*Прайс!I59</f>
        <v>0</v>
      </c>
      <c r="M59" s="145"/>
      <c r="N59" s="164">
        <f>ROUND(Прайс!J59*$N$9*1.2,2)</f>
        <v>1.93</v>
      </c>
      <c r="O59" s="164">
        <f t="shared" si="0"/>
        <v>0</v>
      </c>
    </row>
    <row r="60" spans="1:15" x14ac:dyDescent="0.25">
      <c r="A60" s="44" t="s">
        <v>106</v>
      </c>
      <c r="B60" s="44"/>
      <c r="C60" s="170">
        <f>Прайс!C60</f>
        <v>1507</v>
      </c>
      <c r="D60" s="171">
        <f>Прайс!H60</f>
        <v>25</v>
      </c>
      <c r="E60" s="45" t="s">
        <v>17</v>
      </c>
      <c r="F60" s="59"/>
      <c r="G60" s="163">
        <f>ROUND(Прайс!J60*(1-$J$2),2)</f>
        <v>1.24</v>
      </c>
      <c r="H60" s="163">
        <f t="shared" si="1"/>
        <v>1.488</v>
      </c>
      <c r="I60" s="163">
        <f t="shared" si="2"/>
        <v>0</v>
      </c>
      <c r="J60" s="144"/>
      <c r="K60" s="145"/>
      <c r="L60" s="105">
        <f>F60*Прайс!I60</f>
        <v>0</v>
      </c>
      <c r="M60" s="145"/>
      <c r="N60" s="164">
        <f>ROUND(Прайс!J60*$N$9*1.2,2)</f>
        <v>1.79</v>
      </c>
      <c r="O60" s="164">
        <f t="shared" si="0"/>
        <v>0</v>
      </c>
    </row>
    <row r="61" spans="1:15" x14ac:dyDescent="0.25">
      <c r="A61" s="44" t="s">
        <v>528</v>
      </c>
      <c r="B61" s="44"/>
      <c r="C61" s="170">
        <f>Прайс!C61</f>
        <v>1508</v>
      </c>
      <c r="D61" s="171">
        <f>Прайс!H61</f>
        <v>25</v>
      </c>
      <c r="E61" s="45" t="s">
        <v>17</v>
      </c>
      <c r="F61" s="59"/>
      <c r="G61" s="163">
        <f>ROUND(Прайс!J61*(1-$J$2),2)</f>
        <v>0.56999999999999995</v>
      </c>
      <c r="H61" s="163">
        <f t="shared" si="1"/>
        <v>0.68399999999999994</v>
      </c>
      <c r="I61" s="163">
        <f t="shared" si="2"/>
        <v>0</v>
      </c>
      <c r="J61" s="144"/>
      <c r="K61" s="145"/>
      <c r="L61" s="105">
        <f>F61*Прайс!I61</f>
        <v>0</v>
      </c>
      <c r="M61" s="145"/>
      <c r="N61" s="164">
        <f>ROUND(Прайс!J61*$N$9*1.2,2)</f>
        <v>0.82</v>
      </c>
      <c r="O61" s="164">
        <f t="shared" si="0"/>
        <v>0</v>
      </c>
    </row>
    <row r="62" spans="1:15" x14ac:dyDescent="0.25">
      <c r="A62" s="44" t="s">
        <v>529</v>
      </c>
      <c r="B62" s="44"/>
      <c r="C62" s="170">
        <f>Прайс!C62</f>
        <v>1509</v>
      </c>
      <c r="D62" s="171">
        <f>Прайс!H62</f>
        <v>25</v>
      </c>
      <c r="E62" s="45" t="s">
        <v>17</v>
      </c>
      <c r="F62" s="59"/>
      <c r="G62" s="163">
        <f>ROUND(Прайс!J62*(1-$J$2),2)</f>
        <v>0.85</v>
      </c>
      <c r="H62" s="163">
        <f t="shared" si="1"/>
        <v>1.02</v>
      </c>
      <c r="I62" s="163">
        <f t="shared" si="2"/>
        <v>0</v>
      </c>
      <c r="J62" s="144"/>
      <c r="K62" s="145"/>
      <c r="L62" s="105">
        <f>F62*Прайс!I62</f>
        <v>0</v>
      </c>
      <c r="M62" s="145"/>
      <c r="N62" s="164">
        <f>ROUND(Прайс!J62*$N$9*1.2,2)</f>
        <v>1.23</v>
      </c>
      <c r="O62" s="164">
        <f t="shared" si="0"/>
        <v>0</v>
      </c>
    </row>
    <row r="63" spans="1:15" x14ac:dyDescent="0.25">
      <c r="A63" s="44" t="s">
        <v>527</v>
      </c>
      <c r="B63" s="44"/>
      <c r="C63" s="170">
        <f>Прайс!C63</f>
        <v>1510</v>
      </c>
      <c r="D63" s="171">
        <f>Прайс!H63</f>
        <v>25</v>
      </c>
      <c r="E63" s="45" t="s">
        <v>17</v>
      </c>
      <c r="F63" s="59"/>
      <c r="G63" s="163">
        <f>ROUND(Прайс!J63*(1-$J$2),2)</f>
        <v>1.31</v>
      </c>
      <c r="H63" s="163">
        <f t="shared" si="1"/>
        <v>1.5720000000000001</v>
      </c>
      <c r="I63" s="163">
        <f t="shared" si="2"/>
        <v>0</v>
      </c>
      <c r="J63" s="144"/>
      <c r="K63" s="145"/>
      <c r="L63" s="105">
        <f>F63*Прайс!I63</f>
        <v>0</v>
      </c>
      <c r="M63" s="145"/>
      <c r="N63" s="164">
        <f>ROUND(Прайс!J63*$N$9*1.2,2)</f>
        <v>1.89</v>
      </c>
      <c r="O63" s="164">
        <f t="shared" si="0"/>
        <v>0</v>
      </c>
    </row>
    <row r="64" spans="1:15" ht="3" customHeight="1" x14ac:dyDescent="0.25">
      <c r="A64" s="44" t="s">
        <v>68</v>
      </c>
      <c r="B64" s="44"/>
      <c r="C64" s="170" t="str">
        <f>Прайс!C64</f>
        <v>Код</v>
      </c>
      <c r="D64" s="171">
        <v>0</v>
      </c>
      <c r="E64" s="45">
        <v>0</v>
      </c>
      <c r="F64" s="58"/>
      <c r="G64" s="62">
        <v>0</v>
      </c>
      <c r="H64" s="62">
        <v>0</v>
      </c>
      <c r="I64" s="62">
        <v>0</v>
      </c>
      <c r="J64" s="144"/>
      <c r="K64" s="145"/>
      <c r="L64" s="105"/>
      <c r="M64" s="145"/>
      <c r="N64" s="107"/>
      <c r="O64" s="108"/>
    </row>
    <row r="65" spans="1:15" x14ac:dyDescent="0.25">
      <c r="A65" s="6" t="s">
        <v>107</v>
      </c>
      <c r="B65" s="6"/>
      <c r="C65" s="170">
        <f>Прайс!C65</f>
        <v>1601</v>
      </c>
      <c r="D65" s="171">
        <f>Прайс!H65</f>
        <v>50</v>
      </c>
      <c r="E65" s="45" t="s">
        <v>17</v>
      </c>
      <c r="F65" s="59"/>
      <c r="G65" s="163">
        <f>ROUND(Прайс!J65*(1-$J$2),2)</f>
        <v>0.18</v>
      </c>
      <c r="H65" s="163">
        <f t="shared" si="1"/>
        <v>0.216</v>
      </c>
      <c r="I65" s="163">
        <f t="shared" si="2"/>
        <v>0</v>
      </c>
      <c r="J65" s="144"/>
      <c r="K65" s="145"/>
      <c r="L65" s="105">
        <f>F65*Прайс!I65</f>
        <v>0</v>
      </c>
      <c r="M65" s="145"/>
      <c r="N65" s="164">
        <f>ROUND(Прайс!J65*$N$9*1.2,2)</f>
        <v>0.26</v>
      </c>
      <c r="O65" s="164">
        <f t="shared" si="0"/>
        <v>0</v>
      </c>
    </row>
    <row r="66" spans="1:15" x14ac:dyDescent="0.25">
      <c r="A66" s="6" t="s">
        <v>108</v>
      </c>
      <c r="B66" s="6"/>
      <c r="C66" s="170">
        <f>Прайс!C66</f>
        <v>1602</v>
      </c>
      <c r="D66" s="171">
        <f>Прайс!H66</f>
        <v>50</v>
      </c>
      <c r="E66" s="45" t="s">
        <v>17</v>
      </c>
      <c r="F66" s="59"/>
      <c r="G66" s="163">
        <f>ROUND(Прайс!J66*(1-$J$2),2)</f>
        <v>0.35</v>
      </c>
      <c r="H66" s="163">
        <f t="shared" si="1"/>
        <v>0.42</v>
      </c>
      <c r="I66" s="163">
        <f t="shared" si="2"/>
        <v>0</v>
      </c>
      <c r="J66" s="144"/>
      <c r="K66" s="145"/>
      <c r="L66" s="105">
        <f>F66*Прайс!I66</f>
        <v>0</v>
      </c>
      <c r="M66" s="145"/>
      <c r="N66" s="164">
        <f>ROUND(Прайс!J66*$N$9*1.2,2)</f>
        <v>0.5</v>
      </c>
      <c r="O66" s="164">
        <f t="shared" si="0"/>
        <v>0</v>
      </c>
    </row>
    <row r="67" spans="1:15" x14ac:dyDescent="0.25">
      <c r="A67" s="6" t="s">
        <v>109</v>
      </c>
      <c r="B67" s="6"/>
      <c r="C67" s="170">
        <f>Прайс!C67</f>
        <v>1603</v>
      </c>
      <c r="D67" s="171">
        <f>Прайс!H67</f>
        <v>50</v>
      </c>
      <c r="E67" s="45" t="s">
        <v>17</v>
      </c>
      <c r="F67" s="59"/>
      <c r="G67" s="163">
        <f>ROUND(Прайс!J67*(1-$J$2),2)</f>
        <v>0.35</v>
      </c>
      <c r="H67" s="163">
        <f t="shared" si="1"/>
        <v>0.42</v>
      </c>
      <c r="I67" s="163">
        <f t="shared" si="2"/>
        <v>0</v>
      </c>
      <c r="J67" s="144"/>
      <c r="K67" s="145"/>
      <c r="L67" s="105">
        <f>F67*Прайс!I67</f>
        <v>0</v>
      </c>
      <c r="M67" s="145"/>
      <c r="N67" s="164">
        <f>ROUND(Прайс!J67*$N$9*1.2,2)</f>
        <v>0.51</v>
      </c>
      <c r="O67" s="164">
        <f t="shared" si="0"/>
        <v>0</v>
      </c>
    </row>
    <row r="68" spans="1:15" x14ac:dyDescent="0.25">
      <c r="A68" s="6" t="s">
        <v>110</v>
      </c>
      <c r="B68" s="6"/>
      <c r="C68" s="170">
        <f>Прайс!C68</f>
        <v>1604</v>
      </c>
      <c r="D68" s="171">
        <f>Прайс!H68</f>
        <v>50</v>
      </c>
      <c r="E68" s="45" t="s">
        <v>17</v>
      </c>
      <c r="F68" s="59"/>
      <c r="G68" s="163">
        <f>ROUND(Прайс!J68*(1-$J$2),2)</f>
        <v>0.53</v>
      </c>
      <c r="H68" s="163">
        <f t="shared" si="1"/>
        <v>0.63600000000000001</v>
      </c>
      <c r="I68" s="163">
        <f t="shared" si="2"/>
        <v>0</v>
      </c>
      <c r="J68" s="144"/>
      <c r="K68" s="145"/>
      <c r="L68" s="105">
        <f>F68*Прайс!I68</f>
        <v>0</v>
      </c>
      <c r="M68" s="145"/>
      <c r="N68" s="164">
        <f>ROUND(Прайс!J68*$N$9*1.2,2)</f>
        <v>0.76</v>
      </c>
      <c r="O68" s="164">
        <f t="shared" si="0"/>
        <v>0</v>
      </c>
    </row>
    <row r="69" spans="1:15" x14ac:dyDescent="0.25">
      <c r="A69" s="6" t="s">
        <v>111</v>
      </c>
      <c r="B69" s="6"/>
      <c r="C69" s="170">
        <f>Прайс!C69</f>
        <v>1605</v>
      </c>
      <c r="D69" s="171">
        <f>Прайс!H69</f>
        <v>25</v>
      </c>
      <c r="E69" s="45" t="s">
        <v>17</v>
      </c>
      <c r="F69" s="59"/>
      <c r="G69" s="163">
        <f>ROUND(Прайс!J69*(1-$J$2),2)</f>
        <v>0.84</v>
      </c>
      <c r="H69" s="163">
        <f t="shared" si="1"/>
        <v>1.008</v>
      </c>
      <c r="I69" s="163">
        <f t="shared" si="2"/>
        <v>0</v>
      </c>
      <c r="J69" s="144"/>
      <c r="K69" s="145"/>
      <c r="L69" s="105">
        <f>F69*Прайс!I69</f>
        <v>0</v>
      </c>
      <c r="M69" s="145"/>
      <c r="N69" s="164">
        <f>ROUND(Прайс!J69*$N$9*1.2,2)</f>
        <v>1.2</v>
      </c>
      <c r="O69" s="164">
        <f t="shared" si="0"/>
        <v>0</v>
      </c>
    </row>
    <row r="70" spans="1:15" x14ac:dyDescent="0.25">
      <c r="A70" s="6" t="s">
        <v>112</v>
      </c>
      <c r="B70" s="6"/>
      <c r="C70" s="170">
        <f>Прайс!C70</f>
        <v>1606</v>
      </c>
      <c r="D70" s="171">
        <f>Прайс!H70</f>
        <v>25</v>
      </c>
      <c r="E70" s="45" t="s">
        <v>17</v>
      </c>
      <c r="F70" s="59"/>
      <c r="G70" s="163">
        <f>ROUND(Прайс!J70*(1-$J$2),2)</f>
        <v>1.34</v>
      </c>
      <c r="H70" s="163">
        <f t="shared" si="1"/>
        <v>1.6080000000000001</v>
      </c>
      <c r="I70" s="163">
        <f t="shared" si="2"/>
        <v>0</v>
      </c>
      <c r="J70" s="144"/>
      <c r="K70" s="145"/>
      <c r="L70" s="105">
        <f>F70*Прайс!I70</f>
        <v>0</v>
      </c>
      <c r="M70" s="145"/>
      <c r="N70" s="164">
        <f>ROUND(Прайс!J70*$N$9*1.2,2)</f>
        <v>1.93</v>
      </c>
      <c r="O70" s="164">
        <f t="shared" si="0"/>
        <v>0</v>
      </c>
    </row>
    <row r="71" spans="1:15" x14ac:dyDescent="0.25">
      <c r="A71" s="6" t="s">
        <v>113</v>
      </c>
      <c r="B71" s="6"/>
      <c r="C71" s="170">
        <f>Прайс!C71</f>
        <v>1607</v>
      </c>
      <c r="D71" s="171">
        <f>Прайс!H71</f>
        <v>25</v>
      </c>
      <c r="E71" s="45" t="s">
        <v>17</v>
      </c>
      <c r="F71" s="59"/>
      <c r="G71" s="163">
        <f>ROUND(Прайс!J71*(1-$J$2),2)</f>
        <v>1.24</v>
      </c>
      <c r="H71" s="163">
        <f t="shared" si="1"/>
        <v>1.488</v>
      </c>
      <c r="I71" s="163">
        <f t="shared" si="2"/>
        <v>0</v>
      </c>
      <c r="J71" s="144"/>
      <c r="K71" s="145"/>
      <c r="L71" s="105">
        <f>F71*Прайс!I71</f>
        <v>0</v>
      </c>
      <c r="M71" s="145"/>
      <c r="N71" s="164">
        <f>ROUND(Прайс!J71*$N$9*1.2,2)</f>
        <v>1.79</v>
      </c>
      <c r="O71" s="164">
        <f t="shared" si="0"/>
        <v>0</v>
      </c>
    </row>
    <row r="72" spans="1:15" x14ac:dyDescent="0.25">
      <c r="A72" s="10" t="s">
        <v>114</v>
      </c>
      <c r="B72" s="10"/>
      <c r="C72" s="170">
        <f>Прайс!C72</f>
        <v>1608</v>
      </c>
      <c r="D72" s="171">
        <f>Прайс!H72</f>
        <v>25</v>
      </c>
      <c r="E72" s="45" t="s">
        <v>17</v>
      </c>
      <c r="F72" s="59"/>
      <c r="G72" s="163">
        <f>ROUND(Прайс!J72*(1-$J$2),2)</f>
        <v>0.56999999999999995</v>
      </c>
      <c r="H72" s="163">
        <f t="shared" si="1"/>
        <v>0.68399999999999994</v>
      </c>
      <c r="I72" s="163">
        <f t="shared" si="2"/>
        <v>0</v>
      </c>
      <c r="J72" s="144"/>
      <c r="K72" s="145"/>
      <c r="L72" s="105">
        <f>F72*Прайс!I72</f>
        <v>0</v>
      </c>
      <c r="M72" s="145"/>
      <c r="N72" s="164">
        <f>ROUND(Прайс!J72*$N$9*1.2,2)</f>
        <v>0.82</v>
      </c>
      <c r="O72" s="164">
        <f t="shared" si="0"/>
        <v>0</v>
      </c>
    </row>
    <row r="73" spans="1:15" x14ac:dyDescent="0.25">
      <c r="A73" s="6" t="s">
        <v>115</v>
      </c>
      <c r="B73" s="6"/>
      <c r="C73" s="170">
        <f>Прайс!C73</f>
        <v>1609</v>
      </c>
      <c r="D73" s="171">
        <f>Прайс!H73</f>
        <v>25</v>
      </c>
      <c r="E73" s="45" t="s">
        <v>17</v>
      </c>
      <c r="F73" s="59"/>
      <c r="G73" s="163">
        <f>ROUND(Прайс!J73*(1-$J$2),2)</f>
        <v>0.85</v>
      </c>
      <c r="H73" s="163">
        <f t="shared" si="1"/>
        <v>1.02</v>
      </c>
      <c r="I73" s="163">
        <f t="shared" si="2"/>
        <v>0</v>
      </c>
      <c r="J73" s="144"/>
      <c r="K73" s="145"/>
      <c r="L73" s="105">
        <f>F73*Прайс!I73</f>
        <v>0</v>
      </c>
      <c r="M73" s="145"/>
      <c r="N73" s="164">
        <f>ROUND(Прайс!J73*$N$9*1.2,2)</f>
        <v>1.23</v>
      </c>
      <c r="O73" s="164">
        <f t="shared" si="0"/>
        <v>0</v>
      </c>
    </row>
    <row r="74" spans="1:15" x14ac:dyDescent="0.25">
      <c r="A74" s="6" t="s">
        <v>116</v>
      </c>
      <c r="B74" s="6"/>
      <c r="C74" s="170">
        <f>Прайс!C74</f>
        <v>1610</v>
      </c>
      <c r="D74" s="171">
        <f>Прайс!H74</f>
        <v>25</v>
      </c>
      <c r="E74" s="45" t="s">
        <v>17</v>
      </c>
      <c r="F74" s="59"/>
      <c r="G74" s="163">
        <f>ROUND(Прайс!J74*(1-$J$2),2)</f>
        <v>1.31</v>
      </c>
      <c r="H74" s="163">
        <f t="shared" si="1"/>
        <v>1.5720000000000001</v>
      </c>
      <c r="I74" s="163">
        <f t="shared" si="2"/>
        <v>0</v>
      </c>
      <c r="J74" s="144"/>
      <c r="K74" s="145"/>
      <c r="L74" s="105">
        <f>F74*Прайс!I74</f>
        <v>0</v>
      </c>
      <c r="M74" s="145"/>
      <c r="N74" s="164">
        <f>ROUND(Прайс!J74*$N$9*1.2,2)</f>
        <v>1.89</v>
      </c>
      <c r="O74" s="164">
        <f t="shared" ref="O74" si="3">F74*N74</f>
        <v>0</v>
      </c>
    </row>
    <row r="75" spans="1:15" ht="3" customHeight="1" x14ac:dyDescent="0.25">
      <c r="A75" s="6" t="s">
        <v>68</v>
      </c>
      <c r="B75" s="6"/>
      <c r="C75" s="170" t="str">
        <f>Прайс!C75</f>
        <v>Код</v>
      </c>
      <c r="D75" s="171">
        <v>0</v>
      </c>
      <c r="E75" s="45">
        <v>0</v>
      </c>
      <c r="F75" s="58"/>
      <c r="G75" s="62">
        <v>0</v>
      </c>
      <c r="H75" s="62">
        <v>0</v>
      </c>
      <c r="I75" s="62">
        <v>0</v>
      </c>
      <c r="J75" s="144"/>
      <c r="K75" s="145"/>
      <c r="L75" s="105"/>
      <c r="M75" s="145"/>
      <c r="N75" s="107"/>
      <c r="O75" s="108"/>
    </row>
    <row r="76" spans="1:15" x14ac:dyDescent="0.25">
      <c r="A76" s="6" t="s">
        <v>530</v>
      </c>
      <c r="B76" s="6"/>
      <c r="C76" s="170">
        <f>Прайс!C76</f>
        <v>2001</v>
      </c>
      <c r="D76" s="171">
        <f>Прайс!H76</f>
        <v>50</v>
      </c>
      <c r="E76" s="45" t="s">
        <v>17</v>
      </c>
      <c r="F76" s="59"/>
      <c r="G76" s="163">
        <f>ROUND(Прайс!J76*(1-$J$2),2)</f>
        <v>0.08</v>
      </c>
      <c r="H76" s="163">
        <f t="shared" si="1"/>
        <v>9.6000000000000002E-2</v>
      </c>
      <c r="I76" s="163">
        <f t="shared" si="2"/>
        <v>0</v>
      </c>
      <c r="J76" s="144"/>
      <c r="K76" s="145"/>
      <c r="L76" s="105">
        <f>F76*Прайс!I76</f>
        <v>0</v>
      </c>
      <c r="M76" s="145"/>
      <c r="N76" s="164">
        <f>ROUND(Прайс!J76*$N$9*1.2,2)</f>
        <v>0.12</v>
      </c>
      <c r="O76" s="164">
        <f t="shared" ref="O76:O139" si="4">F76*N76</f>
        <v>0</v>
      </c>
    </row>
    <row r="77" spans="1:15" x14ac:dyDescent="0.25">
      <c r="A77" s="6" t="s">
        <v>531</v>
      </c>
      <c r="B77" s="6"/>
      <c r="C77" s="170">
        <f>Прайс!C77</f>
        <v>2002</v>
      </c>
      <c r="D77" s="171">
        <f>Прайс!H77</f>
        <v>50</v>
      </c>
      <c r="E77" s="45" t="s">
        <v>17</v>
      </c>
      <c r="F77" s="59"/>
      <c r="G77" s="163">
        <f>ROUND(Прайс!J77*(1-$J$2),2)</f>
        <v>0.16</v>
      </c>
      <c r="H77" s="163">
        <f t="shared" si="1"/>
        <v>0.192</v>
      </c>
      <c r="I77" s="163">
        <f t="shared" si="2"/>
        <v>0</v>
      </c>
      <c r="J77" s="144"/>
      <c r="K77" s="145"/>
      <c r="L77" s="105">
        <f>F77*Прайс!I77</f>
        <v>0</v>
      </c>
      <c r="M77" s="145"/>
      <c r="N77" s="164">
        <f>ROUND(Прайс!J77*$N$9*1.2,2)</f>
        <v>0.22</v>
      </c>
      <c r="O77" s="164">
        <f t="shared" si="4"/>
        <v>0</v>
      </c>
    </row>
    <row r="78" spans="1:15" x14ac:dyDescent="0.25">
      <c r="A78" s="6" t="s">
        <v>532</v>
      </c>
      <c r="B78" s="6"/>
      <c r="C78" s="170">
        <f>Прайс!C78</f>
        <v>2003</v>
      </c>
      <c r="D78" s="171">
        <f>Прайс!H78</f>
        <v>50</v>
      </c>
      <c r="E78" s="45" t="s">
        <v>17</v>
      </c>
      <c r="F78" s="59"/>
      <c r="G78" s="163">
        <f>ROUND(Прайс!J78*(1-$J$2),2)</f>
        <v>0.2</v>
      </c>
      <c r="H78" s="163">
        <f t="shared" si="1"/>
        <v>0.24</v>
      </c>
      <c r="I78" s="163">
        <f t="shared" si="2"/>
        <v>0</v>
      </c>
      <c r="J78" s="144"/>
      <c r="K78" s="145"/>
      <c r="L78" s="105">
        <f>F78*Прайс!I78</f>
        <v>0</v>
      </c>
      <c r="M78" s="145"/>
      <c r="N78" s="164">
        <f>ROUND(Прайс!J78*$N$9*1.2,2)</f>
        <v>0.28000000000000003</v>
      </c>
      <c r="O78" s="164">
        <f t="shared" si="4"/>
        <v>0</v>
      </c>
    </row>
    <row r="79" spans="1:15" x14ac:dyDescent="0.25">
      <c r="A79" s="6" t="s">
        <v>533</v>
      </c>
      <c r="B79" s="6"/>
      <c r="C79" s="170">
        <f>Прайс!C79</f>
        <v>2004</v>
      </c>
      <c r="D79" s="171">
        <f>Прайс!H79</f>
        <v>50</v>
      </c>
      <c r="E79" s="45" t="s">
        <v>17</v>
      </c>
      <c r="F79" s="59"/>
      <c r="G79" s="163">
        <f>ROUND(Прайс!J79*(1-$J$2),2)</f>
        <v>0.23</v>
      </c>
      <c r="H79" s="163">
        <f t="shared" si="1"/>
        <v>0.27600000000000002</v>
      </c>
      <c r="I79" s="163">
        <f t="shared" si="2"/>
        <v>0</v>
      </c>
      <c r="J79" s="144"/>
      <c r="K79" s="145"/>
      <c r="L79" s="105">
        <f>F79*Прайс!I79</f>
        <v>0</v>
      </c>
      <c r="M79" s="145"/>
      <c r="N79" s="164">
        <f>ROUND(Прайс!J79*$N$9*1.2,2)</f>
        <v>0.33</v>
      </c>
      <c r="O79" s="164">
        <f t="shared" si="4"/>
        <v>0</v>
      </c>
    </row>
    <row r="80" spans="1:15" x14ac:dyDescent="0.25">
      <c r="A80" s="6" t="s">
        <v>534</v>
      </c>
      <c r="B80" s="6"/>
      <c r="C80" s="170">
        <f>Прайс!C80</f>
        <v>2005</v>
      </c>
      <c r="D80" s="171">
        <f>Прайс!H80</f>
        <v>50</v>
      </c>
      <c r="E80" s="45" t="s">
        <v>17</v>
      </c>
      <c r="F80" s="59"/>
      <c r="G80" s="163">
        <f>ROUND(Прайс!J80*(1-$J$2),2)</f>
        <v>0.31</v>
      </c>
      <c r="H80" s="163">
        <f t="shared" si="1"/>
        <v>0.372</v>
      </c>
      <c r="I80" s="163">
        <f t="shared" si="2"/>
        <v>0</v>
      </c>
      <c r="J80" s="144"/>
      <c r="K80" s="145"/>
      <c r="L80" s="105">
        <f>F80*Прайс!I80</f>
        <v>0</v>
      </c>
      <c r="M80" s="145"/>
      <c r="N80" s="164">
        <f>ROUND(Прайс!J80*$N$9*1.2,2)</f>
        <v>0.44</v>
      </c>
      <c r="O80" s="164">
        <f t="shared" si="4"/>
        <v>0</v>
      </c>
    </row>
    <row r="81" spans="1:15" x14ac:dyDescent="0.25">
      <c r="A81" s="6" t="s">
        <v>535</v>
      </c>
      <c r="B81" s="6"/>
      <c r="C81" s="170">
        <f>Прайс!C81</f>
        <v>2006</v>
      </c>
      <c r="D81" s="171">
        <f>Прайс!H81</f>
        <v>25</v>
      </c>
      <c r="E81" s="45" t="s">
        <v>17</v>
      </c>
      <c r="F81" s="59"/>
      <c r="G81" s="163">
        <f>ROUND(Прайс!J81*(1-$J$2),2)</f>
        <v>0.39</v>
      </c>
      <c r="H81" s="163">
        <f t="shared" si="1"/>
        <v>0.46799999999999997</v>
      </c>
      <c r="I81" s="163">
        <f t="shared" si="2"/>
        <v>0</v>
      </c>
      <c r="J81" s="144"/>
      <c r="K81" s="145"/>
      <c r="L81" s="105">
        <f>F81*Прайс!I81</f>
        <v>0</v>
      </c>
      <c r="M81" s="145"/>
      <c r="N81" s="164">
        <f>ROUND(Прайс!J81*$N$9*1.2,2)</f>
        <v>0.56000000000000005</v>
      </c>
      <c r="O81" s="164">
        <f t="shared" si="4"/>
        <v>0</v>
      </c>
    </row>
    <row r="82" spans="1:15" x14ac:dyDescent="0.25">
      <c r="A82" s="6" t="s">
        <v>536</v>
      </c>
      <c r="B82" s="6"/>
      <c r="C82" s="170">
        <f>Прайс!C82</f>
        <v>2007</v>
      </c>
      <c r="D82" s="171">
        <f>Прайс!H82</f>
        <v>50</v>
      </c>
      <c r="E82" s="45" t="s">
        <v>17</v>
      </c>
      <c r="F82" s="59"/>
      <c r="G82" s="163">
        <f>ROUND(Прайс!J82*(1-$J$2),2)</f>
        <v>0.2</v>
      </c>
      <c r="H82" s="163">
        <f t="shared" si="1"/>
        <v>0.24</v>
      </c>
      <c r="I82" s="163">
        <f t="shared" si="2"/>
        <v>0</v>
      </c>
      <c r="J82" s="144"/>
      <c r="K82" s="145"/>
      <c r="L82" s="105">
        <f>F82*Прайс!I82</f>
        <v>0</v>
      </c>
      <c r="M82" s="145"/>
      <c r="N82" s="164">
        <f>ROUND(Прайс!J82*$N$9*1.2,2)</f>
        <v>0.28999999999999998</v>
      </c>
      <c r="O82" s="164">
        <f t="shared" si="4"/>
        <v>0</v>
      </c>
    </row>
    <row r="83" spans="1:15" x14ac:dyDescent="0.25">
      <c r="A83" s="6" t="s">
        <v>537</v>
      </c>
      <c r="B83" s="6"/>
      <c r="C83" s="170">
        <f>Прайс!C83</f>
        <v>2008</v>
      </c>
      <c r="D83" s="171">
        <f>Прайс!H83</f>
        <v>50</v>
      </c>
      <c r="E83" s="45" t="s">
        <v>17</v>
      </c>
      <c r="F83" s="59"/>
      <c r="G83" s="163">
        <f>ROUND(Прайс!J83*(1-$J$2),2)</f>
        <v>0.24</v>
      </c>
      <c r="H83" s="163">
        <f t="shared" si="1"/>
        <v>0.28799999999999998</v>
      </c>
      <c r="I83" s="163">
        <f t="shared" si="2"/>
        <v>0</v>
      </c>
      <c r="J83" s="144"/>
      <c r="K83" s="145"/>
      <c r="L83" s="105">
        <f>F83*Прайс!I83</f>
        <v>0</v>
      </c>
      <c r="M83" s="145"/>
      <c r="N83" s="164">
        <f>ROUND(Прайс!J83*$N$9*1.2,2)</f>
        <v>0.34</v>
      </c>
      <c r="O83" s="164">
        <f t="shared" si="4"/>
        <v>0</v>
      </c>
    </row>
    <row r="84" spans="1:15" x14ac:dyDescent="0.25">
      <c r="A84" s="6" t="s">
        <v>538</v>
      </c>
      <c r="B84" s="6"/>
      <c r="C84" s="170">
        <f>Прайс!C84</f>
        <v>2009</v>
      </c>
      <c r="D84" s="171">
        <f>Прайс!H84</f>
        <v>50</v>
      </c>
      <c r="E84" s="45" t="s">
        <v>17</v>
      </c>
      <c r="F84" s="59"/>
      <c r="G84" s="163">
        <f>ROUND(Прайс!J84*(1-$J$2),2)</f>
        <v>0.28999999999999998</v>
      </c>
      <c r="H84" s="163">
        <f t="shared" si="1"/>
        <v>0.34799999999999998</v>
      </c>
      <c r="I84" s="163">
        <f t="shared" si="2"/>
        <v>0</v>
      </c>
      <c r="J84" s="144"/>
      <c r="K84" s="145"/>
      <c r="L84" s="105">
        <f>F84*Прайс!I84</f>
        <v>0</v>
      </c>
      <c r="M84" s="145"/>
      <c r="N84" s="164">
        <f>ROUND(Прайс!J84*$N$9*1.2,2)</f>
        <v>0.42</v>
      </c>
      <c r="O84" s="164">
        <f t="shared" si="4"/>
        <v>0</v>
      </c>
    </row>
    <row r="85" spans="1:15" x14ac:dyDescent="0.25">
      <c r="A85" s="6" t="s">
        <v>539</v>
      </c>
      <c r="B85" s="6"/>
      <c r="C85" s="170">
        <f>Прайс!C85</f>
        <v>2010</v>
      </c>
      <c r="D85" s="171">
        <f>Прайс!H85</f>
        <v>25</v>
      </c>
      <c r="E85" s="45" t="s">
        <v>17</v>
      </c>
      <c r="F85" s="59"/>
      <c r="G85" s="163">
        <f>ROUND(Прайс!J85*(1-$J$2),2)</f>
        <v>0.39</v>
      </c>
      <c r="H85" s="163">
        <f t="shared" si="1"/>
        <v>0.46799999999999997</v>
      </c>
      <c r="I85" s="163">
        <f t="shared" si="2"/>
        <v>0</v>
      </c>
      <c r="J85" s="144"/>
      <c r="K85" s="145"/>
      <c r="L85" s="105">
        <f>F85*Прайс!I85</f>
        <v>0</v>
      </c>
      <c r="M85" s="145"/>
      <c r="N85" s="164">
        <f>ROUND(Прайс!J85*$N$9*1.2,2)</f>
        <v>0.56000000000000005</v>
      </c>
      <c r="O85" s="164">
        <f t="shared" si="4"/>
        <v>0</v>
      </c>
    </row>
    <row r="86" spans="1:15" x14ac:dyDescent="0.25">
      <c r="A86" s="6" t="s">
        <v>540</v>
      </c>
      <c r="B86" s="6"/>
      <c r="C86" s="170">
        <f>Прайс!C86</f>
        <v>2011</v>
      </c>
      <c r="D86" s="171">
        <f>Прайс!H86</f>
        <v>25</v>
      </c>
      <c r="E86" s="45" t="s">
        <v>17</v>
      </c>
      <c r="F86" s="59"/>
      <c r="G86" s="163">
        <f>ROUND(Прайс!J86*(1-$J$2),2)</f>
        <v>0.56999999999999995</v>
      </c>
      <c r="H86" s="163">
        <f t="shared" si="1"/>
        <v>0.68399999999999994</v>
      </c>
      <c r="I86" s="163">
        <f t="shared" si="2"/>
        <v>0</v>
      </c>
      <c r="J86" s="144"/>
      <c r="K86" s="145"/>
      <c r="L86" s="105">
        <f>F86*Прайс!I86</f>
        <v>0</v>
      </c>
      <c r="M86" s="145"/>
      <c r="N86" s="164">
        <f>ROUND(Прайс!J86*$N$9*1.2,2)</f>
        <v>0.83</v>
      </c>
      <c r="O86" s="164">
        <f t="shared" si="4"/>
        <v>0</v>
      </c>
    </row>
    <row r="87" spans="1:15" x14ac:dyDescent="0.25">
      <c r="A87" s="6" t="s">
        <v>541</v>
      </c>
      <c r="B87" s="6"/>
      <c r="C87" s="170">
        <f>Прайс!C87</f>
        <v>2012</v>
      </c>
      <c r="D87" s="171">
        <f>Прайс!H87</f>
        <v>50</v>
      </c>
      <c r="E87" s="45" t="s">
        <v>17</v>
      </c>
      <c r="F87" s="59"/>
      <c r="G87" s="163">
        <f>ROUND(Прайс!J87*(1-$J$2),2)</f>
        <v>0.23</v>
      </c>
      <c r="H87" s="163">
        <f t="shared" si="1"/>
        <v>0.27600000000000002</v>
      </c>
      <c r="I87" s="163">
        <f t="shared" si="2"/>
        <v>0</v>
      </c>
      <c r="J87" s="144"/>
      <c r="K87" s="145"/>
      <c r="L87" s="105">
        <f>F87*Прайс!I87</f>
        <v>0</v>
      </c>
      <c r="M87" s="145"/>
      <c r="N87" s="164">
        <f>ROUND(Прайс!J87*$N$9*1.2,2)</f>
        <v>0.34</v>
      </c>
      <c r="O87" s="164">
        <f t="shared" si="4"/>
        <v>0</v>
      </c>
    </row>
    <row r="88" spans="1:15" x14ac:dyDescent="0.25">
      <c r="A88" s="6" t="s">
        <v>542</v>
      </c>
      <c r="B88" s="6"/>
      <c r="C88" s="170">
        <f>Прайс!C88</f>
        <v>2013</v>
      </c>
      <c r="D88" s="171">
        <f>Прайс!H88</f>
        <v>50</v>
      </c>
      <c r="E88" s="45" t="s">
        <v>17</v>
      </c>
      <c r="F88" s="59"/>
      <c r="G88" s="163">
        <f>ROUND(Прайс!J88*(1-$J$2),2)</f>
        <v>0.28999999999999998</v>
      </c>
      <c r="H88" s="163">
        <f t="shared" si="1"/>
        <v>0.34799999999999998</v>
      </c>
      <c r="I88" s="163">
        <f t="shared" si="2"/>
        <v>0</v>
      </c>
      <c r="J88" s="144"/>
      <c r="K88" s="145"/>
      <c r="L88" s="105">
        <f>F88*Прайс!I88</f>
        <v>0</v>
      </c>
      <c r="M88" s="145"/>
      <c r="N88" s="164">
        <f>ROUND(Прайс!J88*$N$9*1.2,2)</f>
        <v>0.42</v>
      </c>
      <c r="O88" s="164">
        <f t="shared" si="4"/>
        <v>0</v>
      </c>
    </row>
    <row r="89" spans="1:15" x14ac:dyDescent="0.25">
      <c r="A89" s="6" t="s">
        <v>543</v>
      </c>
      <c r="B89" s="6"/>
      <c r="C89" s="170">
        <f>Прайс!C89</f>
        <v>2014</v>
      </c>
      <c r="D89" s="171">
        <f>Прайс!H89</f>
        <v>50</v>
      </c>
      <c r="E89" s="45" t="s">
        <v>17</v>
      </c>
      <c r="F89" s="59"/>
      <c r="G89" s="163">
        <f>ROUND(Прайс!J89*(1-$J$2),2)</f>
        <v>0.34</v>
      </c>
      <c r="H89" s="163">
        <f t="shared" si="1"/>
        <v>0.40800000000000003</v>
      </c>
      <c r="I89" s="163">
        <f t="shared" si="2"/>
        <v>0</v>
      </c>
      <c r="J89" s="144"/>
      <c r="K89" s="145"/>
      <c r="L89" s="105">
        <f>F89*Прайс!I89</f>
        <v>0</v>
      </c>
      <c r="M89" s="145"/>
      <c r="N89" s="164">
        <f>ROUND(Прайс!J89*$N$9*1.2,2)</f>
        <v>0.5</v>
      </c>
      <c r="O89" s="164">
        <f t="shared" si="4"/>
        <v>0</v>
      </c>
    </row>
    <row r="90" spans="1:15" x14ac:dyDescent="0.25">
      <c r="A90" s="6" t="s">
        <v>544</v>
      </c>
      <c r="B90" s="6"/>
      <c r="C90" s="170">
        <f>Прайс!C90</f>
        <v>2015</v>
      </c>
      <c r="D90" s="171">
        <f>Прайс!H90</f>
        <v>25</v>
      </c>
      <c r="E90" s="45" t="s">
        <v>17</v>
      </c>
      <c r="F90" s="59"/>
      <c r="G90" s="163">
        <f>ROUND(Прайс!J90*(1-$J$2),2)</f>
        <v>0.46</v>
      </c>
      <c r="H90" s="163">
        <f t="shared" si="1"/>
        <v>0.55200000000000005</v>
      </c>
      <c r="I90" s="163">
        <f t="shared" si="2"/>
        <v>0</v>
      </c>
      <c r="J90" s="144"/>
      <c r="K90" s="145"/>
      <c r="L90" s="105">
        <f>F90*Прайс!I90</f>
        <v>0</v>
      </c>
      <c r="M90" s="145"/>
      <c r="N90" s="164">
        <f>ROUND(Прайс!J90*$N$9*1.2,2)</f>
        <v>0.67</v>
      </c>
      <c r="O90" s="164">
        <f t="shared" si="4"/>
        <v>0</v>
      </c>
    </row>
    <row r="91" spans="1:15" x14ac:dyDescent="0.25">
      <c r="A91" s="6" t="s">
        <v>545</v>
      </c>
      <c r="B91" s="6"/>
      <c r="C91" s="170">
        <f>Прайс!C91</f>
        <v>2016</v>
      </c>
      <c r="D91" s="171">
        <f>Прайс!H91</f>
        <v>25</v>
      </c>
      <c r="E91" s="45" t="s">
        <v>17</v>
      </c>
      <c r="F91" s="59"/>
      <c r="G91" s="163">
        <f>ROUND(Прайс!J91*(1-$J$2),2)</f>
        <v>0.56999999999999995</v>
      </c>
      <c r="H91" s="163">
        <f t="shared" ref="H91:H140" si="5">G91*1.2</f>
        <v>0.68399999999999994</v>
      </c>
      <c r="I91" s="163">
        <f t="shared" ref="I91:I140" si="6">F91*H91</f>
        <v>0</v>
      </c>
      <c r="J91" s="144"/>
      <c r="K91" s="145"/>
      <c r="L91" s="105">
        <f>F91*Прайс!I91</f>
        <v>0</v>
      </c>
      <c r="M91" s="145"/>
      <c r="N91" s="164">
        <f>ROUND(Прайс!J91*$N$9*1.2,2)</f>
        <v>0.82</v>
      </c>
      <c r="O91" s="164">
        <f t="shared" si="4"/>
        <v>0</v>
      </c>
    </row>
    <row r="92" spans="1:15" x14ac:dyDescent="0.25">
      <c r="A92" s="6" t="s">
        <v>546</v>
      </c>
      <c r="B92" s="6"/>
      <c r="C92" s="170">
        <f>Прайс!C92</f>
        <v>2017</v>
      </c>
      <c r="D92" s="171">
        <f>Прайс!H92</f>
        <v>20</v>
      </c>
      <c r="E92" s="45" t="s">
        <v>17</v>
      </c>
      <c r="F92" s="59"/>
      <c r="G92" s="163">
        <f>ROUND(Прайс!J92*(1-$J$2),2)</f>
        <v>0.94</v>
      </c>
      <c r="H92" s="163">
        <f t="shared" si="5"/>
        <v>1.1279999999999999</v>
      </c>
      <c r="I92" s="163">
        <f t="shared" si="6"/>
        <v>0</v>
      </c>
      <c r="J92" s="144"/>
      <c r="K92" s="145"/>
      <c r="L92" s="105">
        <f>F92*Прайс!I92</f>
        <v>0</v>
      </c>
      <c r="M92" s="145"/>
      <c r="N92" s="164">
        <f>ROUND(Прайс!J92*$N$9*1.2,2)</f>
        <v>1.35</v>
      </c>
      <c r="O92" s="164">
        <f t="shared" si="4"/>
        <v>0</v>
      </c>
    </row>
    <row r="93" spans="1:15" x14ac:dyDescent="0.25">
      <c r="A93" s="6" t="s">
        <v>547</v>
      </c>
      <c r="B93" s="6"/>
      <c r="C93" s="170">
        <f>Прайс!C93</f>
        <v>2018</v>
      </c>
      <c r="D93" s="171">
        <f>Прайс!H93</f>
        <v>50</v>
      </c>
      <c r="E93" s="45" t="s">
        <v>17</v>
      </c>
      <c r="F93" s="59"/>
      <c r="G93" s="163">
        <f>ROUND(Прайс!J93*(1-$J$2),2)</f>
        <v>0.31</v>
      </c>
      <c r="H93" s="163">
        <f t="shared" si="5"/>
        <v>0.372</v>
      </c>
      <c r="I93" s="163">
        <f t="shared" si="6"/>
        <v>0</v>
      </c>
      <c r="J93" s="144"/>
      <c r="K93" s="145"/>
      <c r="L93" s="105">
        <f>F93*Прайс!I93</f>
        <v>0</v>
      </c>
      <c r="M93" s="145"/>
      <c r="N93" s="164">
        <f>ROUND(Прайс!J93*$N$9*1.2,2)</f>
        <v>0.44</v>
      </c>
      <c r="O93" s="164">
        <f t="shared" si="4"/>
        <v>0</v>
      </c>
    </row>
    <row r="94" spans="1:15" x14ac:dyDescent="0.25">
      <c r="A94" s="6" t="s">
        <v>548</v>
      </c>
      <c r="B94" s="6"/>
      <c r="C94" s="170">
        <f>Прайс!C94</f>
        <v>2019</v>
      </c>
      <c r="D94" s="171">
        <f>Прайс!H94</f>
        <v>25</v>
      </c>
      <c r="E94" s="45" t="s">
        <v>17</v>
      </c>
      <c r="F94" s="59"/>
      <c r="G94" s="163">
        <f>ROUND(Прайс!J94*(1-$J$2),2)</f>
        <v>0.39</v>
      </c>
      <c r="H94" s="163">
        <f t="shared" si="5"/>
        <v>0.46799999999999997</v>
      </c>
      <c r="I94" s="163">
        <f t="shared" si="6"/>
        <v>0</v>
      </c>
      <c r="J94" s="144"/>
      <c r="K94" s="145"/>
      <c r="L94" s="105">
        <f>F94*Прайс!I94</f>
        <v>0</v>
      </c>
      <c r="M94" s="145"/>
      <c r="N94" s="164">
        <f>ROUND(Прайс!J94*$N$9*1.2,2)</f>
        <v>0.56000000000000005</v>
      </c>
      <c r="O94" s="164">
        <f t="shared" si="4"/>
        <v>0</v>
      </c>
    </row>
    <row r="95" spans="1:15" x14ac:dyDescent="0.25">
      <c r="A95" s="6" t="s">
        <v>549</v>
      </c>
      <c r="B95" s="6"/>
      <c r="C95" s="170">
        <f>Прайс!C95</f>
        <v>2020</v>
      </c>
      <c r="D95" s="171">
        <f>Прайс!H95</f>
        <v>25</v>
      </c>
      <c r="E95" s="45" t="s">
        <v>17</v>
      </c>
      <c r="F95" s="59"/>
      <c r="G95" s="163">
        <f>ROUND(Прайс!J95*(1-$J$2),2)</f>
        <v>0.45</v>
      </c>
      <c r="H95" s="163">
        <f t="shared" si="5"/>
        <v>0.54</v>
      </c>
      <c r="I95" s="163">
        <f t="shared" si="6"/>
        <v>0</v>
      </c>
      <c r="J95" s="144"/>
      <c r="K95" s="145"/>
      <c r="L95" s="105">
        <f>F95*Прайс!I95</f>
        <v>0</v>
      </c>
      <c r="M95" s="145"/>
      <c r="N95" s="164">
        <f>ROUND(Прайс!J95*$N$9*1.2,2)</f>
        <v>0.65</v>
      </c>
      <c r="O95" s="164">
        <f t="shared" si="4"/>
        <v>0</v>
      </c>
    </row>
    <row r="96" spans="1:15" x14ac:dyDescent="0.25">
      <c r="A96" s="6" t="s">
        <v>550</v>
      </c>
      <c r="B96" s="6"/>
      <c r="C96" s="170">
        <f>Прайс!C96</f>
        <v>2021</v>
      </c>
      <c r="D96" s="171">
        <f>Прайс!H96</f>
        <v>25</v>
      </c>
      <c r="E96" s="45" t="s">
        <v>17</v>
      </c>
      <c r="F96" s="59"/>
      <c r="G96" s="163">
        <f>ROUND(Прайс!J96*(1-$J$2),2)</f>
        <v>0.61</v>
      </c>
      <c r="H96" s="163">
        <f t="shared" si="5"/>
        <v>0.73199999999999998</v>
      </c>
      <c r="I96" s="163">
        <f t="shared" si="6"/>
        <v>0</v>
      </c>
      <c r="J96" s="144"/>
      <c r="K96" s="145"/>
      <c r="L96" s="105">
        <f>F96*Прайс!I96</f>
        <v>0</v>
      </c>
      <c r="M96" s="145"/>
      <c r="N96" s="164">
        <f>ROUND(Прайс!J96*$N$9*1.2,2)</f>
        <v>0.88</v>
      </c>
      <c r="O96" s="164">
        <f t="shared" si="4"/>
        <v>0</v>
      </c>
    </row>
    <row r="97" spans="1:15" x14ac:dyDescent="0.25">
      <c r="A97" s="6" t="s">
        <v>551</v>
      </c>
      <c r="B97" s="6"/>
      <c r="C97" s="170">
        <f>Прайс!C97</f>
        <v>2022</v>
      </c>
      <c r="D97" s="171">
        <f>Прайс!H97</f>
        <v>25</v>
      </c>
      <c r="E97" s="45" t="s">
        <v>17</v>
      </c>
      <c r="F97" s="59"/>
      <c r="G97" s="163">
        <f>ROUND(Прайс!J97*(1-$J$2),2)</f>
        <v>0.76</v>
      </c>
      <c r="H97" s="163">
        <f t="shared" si="5"/>
        <v>0.91199999999999992</v>
      </c>
      <c r="I97" s="163">
        <f t="shared" si="6"/>
        <v>0</v>
      </c>
      <c r="J97" s="144"/>
      <c r="K97" s="145"/>
      <c r="L97" s="105">
        <f>F97*Прайс!I97</f>
        <v>0</v>
      </c>
      <c r="M97" s="145"/>
      <c r="N97" s="164">
        <f>ROUND(Прайс!J97*$N$9*1.2,2)</f>
        <v>1.0900000000000001</v>
      </c>
      <c r="O97" s="164">
        <f t="shared" si="4"/>
        <v>0</v>
      </c>
    </row>
    <row r="98" spans="1:15" x14ac:dyDescent="0.25">
      <c r="A98" s="6" t="s">
        <v>552</v>
      </c>
      <c r="B98" s="6"/>
      <c r="C98" s="170">
        <f>Прайс!C98</f>
        <v>2023</v>
      </c>
      <c r="D98" s="171">
        <f>Прайс!H98</f>
        <v>10</v>
      </c>
      <c r="E98" s="45" t="s">
        <v>17</v>
      </c>
      <c r="F98" s="59"/>
      <c r="G98" s="163">
        <f>ROUND(Прайс!J98*(1-$J$2),2)</f>
        <v>1.26</v>
      </c>
      <c r="H98" s="163">
        <f t="shared" si="5"/>
        <v>1.512</v>
      </c>
      <c r="I98" s="163">
        <f t="shared" si="6"/>
        <v>0</v>
      </c>
      <c r="J98" s="144"/>
      <c r="K98" s="145"/>
      <c r="L98" s="105">
        <f>F98*Прайс!I98</f>
        <v>0</v>
      </c>
      <c r="M98" s="145"/>
      <c r="N98" s="164">
        <f>ROUND(Прайс!J98*$N$9*1.2,2)</f>
        <v>1.81</v>
      </c>
      <c r="O98" s="164">
        <f t="shared" si="4"/>
        <v>0</v>
      </c>
    </row>
    <row r="99" spans="1:15" x14ac:dyDescent="0.25">
      <c r="A99" s="6" t="s">
        <v>553</v>
      </c>
      <c r="B99" s="6"/>
      <c r="C99" s="170">
        <f>Прайс!C99</f>
        <v>2024</v>
      </c>
      <c r="D99" s="171">
        <f>Прайс!H99</f>
        <v>25</v>
      </c>
      <c r="E99" s="45" t="s">
        <v>17</v>
      </c>
      <c r="F99" s="59"/>
      <c r="G99" s="163">
        <f>ROUND(Прайс!J99*(1-$J$2),2)</f>
        <v>0.39</v>
      </c>
      <c r="H99" s="163">
        <f t="shared" si="5"/>
        <v>0.46799999999999997</v>
      </c>
      <c r="I99" s="163">
        <f t="shared" si="6"/>
        <v>0</v>
      </c>
      <c r="J99" s="144"/>
      <c r="K99" s="145"/>
      <c r="L99" s="105">
        <f>F99*Прайс!I99</f>
        <v>0</v>
      </c>
      <c r="M99" s="145"/>
      <c r="N99" s="164">
        <f>ROUND(Прайс!J99*$N$9*1.2,2)</f>
        <v>0.56000000000000005</v>
      </c>
      <c r="O99" s="164">
        <f t="shared" si="4"/>
        <v>0</v>
      </c>
    </row>
    <row r="100" spans="1:15" x14ac:dyDescent="0.25">
      <c r="A100" s="6" t="s">
        <v>554</v>
      </c>
      <c r="B100" s="6"/>
      <c r="C100" s="170">
        <f>Прайс!C100</f>
        <v>2025</v>
      </c>
      <c r="D100" s="171">
        <f>Прайс!H100</f>
        <v>25</v>
      </c>
      <c r="E100" s="45" t="s">
        <v>17</v>
      </c>
      <c r="F100" s="59"/>
      <c r="G100" s="163">
        <f>ROUND(Прайс!J100*(1-$J$2),2)</f>
        <v>0.49</v>
      </c>
      <c r="H100" s="163">
        <f t="shared" si="5"/>
        <v>0.58799999999999997</v>
      </c>
      <c r="I100" s="163">
        <f t="shared" si="6"/>
        <v>0</v>
      </c>
      <c r="J100" s="144"/>
      <c r="K100" s="145"/>
      <c r="L100" s="105">
        <f>F100*Прайс!I100</f>
        <v>0</v>
      </c>
      <c r="M100" s="145"/>
      <c r="N100" s="164">
        <f>ROUND(Прайс!J100*$N$9*1.2,2)</f>
        <v>0.7</v>
      </c>
      <c r="O100" s="164">
        <f t="shared" si="4"/>
        <v>0</v>
      </c>
    </row>
    <row r="101" spans="1:15" x14ac:dyDescent="0.25">
      <c r="A101" s="6" t="s">
        <v>555</v>
      </c>
      <c r="B101" s="6"/>
      <c r="C101" s="170">
        <f>Прайс!C101</f>
        <v>2026</v>
      </c>
      <c r="D101" s="171">
        <f>Прайс!H101</f>
        <v>25</v>
      </c>
      <c r="E101" s="45" t="s">
        <v>17</v>
      </c>
      <c r="F101" s="59"/>
      <c r="G101" s="163">
        <f>ROUND(Прайс!J101*(1-$J$2),2)</f>
        <v>0.56999999999999995</v>
      </c>
      <c r="H101" s="163">
        <f t="shared" si="5"/>
        <v>0.68399999999999994</v>
      </c>
      <c r="I101" s="163">
        <f t="shared" si="6"/>
        <v>0</v>
      </c>
      <c r="J101" s="144"/>
      <c r="K101" s="145"/>
      <c r="L101" s="105">
        <f>F101*Прайс!I101</f>
        <v>0</v>
      </c>
      <c r="M101" s="145"/>
      <c r="N101" s="164">
        <f>ROUND(Прайс!J101*$N$9*1.2,2)</f>
        <v>0.82</v>
      </c>
      <c r="O101" s="164">
        <f t="shared" si="4"/>
        <v>0</v>
      </c>
    </row>
    <row r="102" spans="1:15" x14ac:dyDescent="0.25">
      <c r="A102" s="6" t="s">
        <v>556</v>
      </c>
      <c r="B102" s="6"/>
      <c r="C102" s="170">
        <f>Прайс!C102</f>
        <v>2027</v>
      </c>
      <c r="D102" s="171">
        <f>Прайс!H102</f>
        <v>25</v>
      </c>
      <c r="E102" s="45" t="s">
        <v>17</v>
      </c>
      <c r="F102" s="59"/>
      <c r="G102" s="163">
        <f>ROUND(Прайс!J102*(1-$J$2),2)</f>
        <v>0.76</v>
      </c>
      <c r="H102" s="163">
        <f t="shared" si="5"/>
        <v>0.91199999999999992</v>
      </c>
      <c r="I102" s="163">
        <f t="shared" si="6"/>
        <v>0</v>
      </c>
      <c r="J102" s="144"/>
      <c r="K102" s="145"/>
      <c r="L102" s="105">
        <f>F102*Прайс!I102</f>
        <v>0</v>
      </c>
      <c r="M102" s="145"/>
      <c r="N102" s="164">
        <f>ROUND(Прайс!J102*$N$9*1.2,2)</f>
        <v>1.0900000000000001</v>
      </c>
      <c r="O102" s="164">
        <f t="shared" si="4"/>
        <v>0</v>
      </c>
    </row>
    <row r="103" spans="1:15" x14ac:dyDescent="0.25">
      <c r="A103" s="6" t="s">
        <v>557</v>
      </c>
      <c r="B103" s="6"/>
      <c r="C103" s="170">
        <f>Прайс!C103</f>
        <v>2028</v>
      </c>
      <c r="D103" s="171">
        <f>Прайс!H103</f>
        <v>20</v>
      </c>
      <c r="E103" s="45" t="s">
        <v>17</v>
      </c>
      <c r="F103" s="59"/>
      <c r="G103" s="163">
        <f>ROUND(Прайс!J103*(1-$J$2),2)</f>
        <v>0.94</v>
      </c>
      <c r="H103" s="163">
        <f t="shared" si="5"/>
        <v>1.1279999999999999</v>
      </c>
      <c r="I103" s="163">
        <f t="shared" si="6"/>
        <v>0</v>
      </c>
      <c r="J103" s="144"/>
      <c r="K103" s="145"/>
      <c r="L103" s="105">
        <f>F103*Прайс!I103</f>
        <v>0</v>
      </c>
      <c r="M103" s="145"/>
      <c r="N103" s="164">
        <f>ROUND(Прайс!J103*$N$9*1.2,2)</f>
        <v>1.36</v>
      </c>
      <c r="O103" s="164">
        <f t="shared" si="4"/>
        <v>0</v>
      </c>
    </row>
    <row r="104" spans="1:15" x14ac:dyDescent="0.25">
      <c r="A104" s="6" t="s">
        <v>558</v>
      </c>
      <c r="B104" s="6"/>
      <c r="C104" s="170">
        <f>Прайс!C104</f>
        <v>2029</v>
      </c>
      <c r="D104" s="171">
        <f>Прайс!H104</f>
        <v>10</v>
      </c>
      <c r="E104" s="45" t="s">
        <v>17</v>
      </c>
      <c r="F104" s="59"/>
      <c r="G104" s="163">
        <f>ROUND(Прайс!J104*(1-$J$2),2)</f>
        <v>1.61</v>
      </c>
      <c r="H104" s="163">
        <f t="shared" si="5"/>
        <v>1.9319999999999999</v>
      </c>
      <c r="I104" s="163">
        <f t="shared" si="6"/>
        <v>0</v>
      </c>
      <c r="J104" s="144"/>
      <c r="K104" s="145"/>
      <c r="L104" s="105">
        <f>F104*Прайс!I104</f>
        <v>0</v>
      </c>
      <c r="M104" s="145"/>
      <c r="N104" s="164">
        <f>ROUND(Прайс!J104*$N$9*1.2,2)</f>
        <v>2.3199999999999998</v>
      </c>
      <c r="O104" s="164">
        <f t="shared" si="4"/>
        <v>0</v>
      </c>
    </row>
    <row r="105" spans="1:15" x14ac:dyDescent="0.25">
      <c r="A105" s="6" t="s">
        <v>559</v>
      </c>
      <c r="B105" s="6"/>
      <c r="C105" s="170">
        <f>Прайс!C105</f>
        <v>2030</v>
      </c>
      <c r="D105" s="171">
        <f>Прайс!H105</f>
        <v>25</v>
      </c>
      <c r="E105" s="45" t="s">
        <v>17</v>
      </c>
      <c r="F105" s="59"/>
      <c r="G105" s="163">
        <f>ROUND(Прайс!J105*(1-$J$2),2)</f>
        <v>0.48</v>
      </c>
      <c r="H105" s="163">
        <f t="shared" si="5"/>
        <v>0.57599999999999996</v>
      </c>
      <c r="I105" s="163">
        <f t="shared" si="6"/>
        <v>0</v>
      </c>
      <c r="J105" s="144"/>
      <c r="K105" s="145"/>
      <c r="L105" s="105">
        <f>F105*Прайс!I105</f>
        <v>0</v>
      </c>
      <c r="M105" s="145"/>
      <c r="N105" s="164">
        <f>ROUND(Прайс!J105*$N$9*1.2,2)</f>
        <v>0.69</v>
      </c>
      <c r="O105" s="164">
        <f t="shared" si="4"/>
        <v>0</v>
      </c>
    </row>
    <row r="106" spans="1:15" x14ac:dyDescent="0.25">
      <c r="A106" s="6" t="s">
        <v>560</v>
      </c>
      <c r="B106" s="6"/>
      <c r="C106" s="170">
        <f>Прайс!C106</f>
        <v>2031</v>
      </c>
      <c r="D106" s="171">
        <f>Прайс!H106</f>
        <v>25</v>
      </c>
      <c r="E106" s="45" t="s">
        <v>17</v>
      </c>
      <c r="F106" s="59"/>
      <c r="G106" s="163">
        <f>ROUND(Прайс!J106*(1-$J$2),2)</f>
        <v>0.77</v>
      </c>
      <c r="H106" s="163">
        <f t="shared" si="5"/>
        <v>0.92399999999999993</v>
      </c>
      <c r="I106" s="163">
        <f t="shared" si="6"/>
        <v>0</v>
      </c>
      <c r="J106" s="144"/>
      <c r="K106" s="145"/>
      <c r="L106" s="105">
        <f>F106*Прайс!I106</f>
        <v>0</v>
      </c>
      <c r="M106" s="145"/>
      <c r="N106" s="164">
        <f>ROUND(Прайс!J106*$N$9*1.2,2)</f>
        <v>1.1100000000000001</v>
      </c>
      <c r="O106" s="164">
        <f t="shared" si="4"/>
        <v>0</v>
      </c>
    </row>
    <row r="107" spans="1:15" x14ac:dyDescent="0.25">
      <c r="A107" s="6" t="s">
        <v>561</v>
      </c>
      <c r="B107" s="6"/>
      <c r="C107" s="170">
        <f>Прайс!C107</f>
        <v>2032</v>
      </c>
      <c r="D107" s="171">
        <f>Прайс!H107</f>
        <v>20</v>
      </c>
      <c r="E107" s="45" t="s">
        <v>17</v>
      </c>
      <c r="F107" s="59"/>
      <c r="G107" s="163">
        <f>ROUND(Прайс!J107*(1-$J$2),2)</f>
        <v>1.02</v>
      </c>
      <c r="H107" s="163">
        <f t="shared" si="5"/>
        <v>1.224</v>
      </c>
      <c r="I107" s="163">
        <f t="shared" si="6"/>
        <v>0</v>
      </c>
      <c r="J107" s="144"/>
      <c r="K107" s="145"/>
      <c r="L107" s="105">
        <f>F107*Прайс!I107</f>
        <v>0</v>
      </c>
      <c r="M107" s="145"/>
      <c r="N107" s="164">
        <f>ROUND(Прайс!J107*$N$9*1.2,2)</f>
        <v>1.46</v>
      </c>
      <c r="O107" s="164">
        <f t="shared" si="4"/>
        <v>0</v>
      </c>
    </row>
    <row r="108" spans="1:15" x14ac:dyDescent="0.25">
      <c r="A108" s="6" t="s">
        <v>562</v>
      </c>
      <c r="B108" s="6"/>
      <c r="C108" s="170">
        <f>Прайс!C108</f>
        <v>2033</v>
      </c>
      <c r="D108" s="171">
        <f>Прайс!H108</f>
        <v>10</v>
      </c>
      <c r="E108" s="45" t="s">
        <v>17</v>
      </c>
      <c r="F108" s="59"/>
      <c r="G108" s="163">
        <f>ROUND(Прайс!J108*(1-$J$2),2)</f>
        <v>1.23</v>
      </c>
      <c r="H108" s="163">
        <f t="shared" si="5"/>
        <v>1.476</v>
      </c>
      <c r="I108" s="163">
        <f t="shared" si="6"/>
        <v>0</v>
      </c>
      <c r="J108" s="144"/>
      <c r="K108" s="145"/>
      <c r="L108" s="105">
        <f>F108*Прайс!I108</f>
        <v>0</v>
      </c>
      <c r="M108" s="145"/>
      <c r="N108" s="164">
        <f>ROUND(Прайс!J108*$N$9*1.2,2)</f>
        <v>1.77</v>
      </c>
      <c r="O108" s="164">
        <f t="shared" si="4"/>
        <v>0</v>
      </c>
    </row>
    <row r="109" spans="1:15" x14ac:dyDescent="0.25">
      <c r="A109" s="6" t="s">
        <v>563</v>
      </c>
      <c r="B109" s="6"/>
      <c r="C109" s="170">
        <f>Прайс!C109</f>
        <v>2034</v>
      </c>
      <c r="D109" s="171">
        <f>Прайс!H109</f>
        <v>10</v>
      </c>
      <c r="E109" s="45" t="s">
        <v>17</v>
      </c>
      <c r="F109" s="59"/>
      <c r="G109" s="163">
        <f>ROUND(Прайс!J109*(1-$J$2),2)</f>
        <v>1.77</v>
      </c>
      <c r="H109" s="163">
        <f t="shared" si="5"/>
        <v>2.1240000000000001</v>
      </c>
      <c r="I109" s="163">
        <f t="shared" si="6"/>
        <v>0</v>
      </c>
      <c r="J109" s="144"/>
      <c r="K109" s="145"/>
      <c r="L109" s="105">
        <f>F109*Прайс!I109</f>
        <v>0</v>
      </c>
      <c r="M109" s="145"/>
      <c r="N109" s="164">
        <f>ROUND(Прайс!J109*$N$9*1.2,2)</f>
        <v>2.5499999999999998</v>
      </c>
      <c r="O109" s="164">
        <f t="shared" si="4"/>
        <v>0</v>
      </c>
    </row>
    <row r="110" spans="1:15" x14ac:dyDescent="0.25">
      <c r="A110" s="6" t="s">
        <v>564</v>
      </c>
      <c r="B110" s="6"/>
      <c r="C110" s="170">
        <f>Прайс!C110</f>
        <v>2035</v>
      </c>
      <c r="D110" s="171">
        <f>Прайс!H110</f>
        <v>10</v>
      </c>
      <c r="E110" s="45" t="s">
        <v>17</v>
      </c>
      <c r="F110" s="59"/>
      <c r="G110" s="163">
        <f>ROUND(Прайс!J110*(1-$J$2),2)</f>
        <v>2.02</v>
      </c>
      <c r="H110" s="163">
        <f t="shared" si="5"/>
        <v>2.4239999999999999</v>
      </c>
      <c r="I110" s="163">
        <f t="shared" si="6"/>
        <v>0</v>
      </c>
      <c r="J110" s="144"/>
      <c r="K110" s="145"/>
      <c r="L110" s="105">
        <f>F110*Прайс!I110</f>
        <v>0</v>
      </c>
      <c r="M110" s="145"/>
      <c r="N110" s="164">
        <f>ROUND(Прайс!J110*$N$9*1.2,2)</f>
        <v>2.91</v>
      </c>
      <c r="O110" s="164">
        <f t="shared" si="4"/>
        <v>0</v>
      </c>
    </row>
    <row r="111" spans="1:15" x14ac:dyDescent="0.25">
      <c r="A111" s="6" t="s">
        <v>565</v>
      </c>
      <c r="B111" s="6"/>
      <c r="C111" s="170">
        <f>Прайс!C111</f>
        <v>2036</v>
      </c>
      <c r="D111" s="171">
        <f>Прайс!H111</f>
        <v>5</v>
      </c>
      <c r="E111" s="45" t="s">
        <v>17</v>
      </c>
      <c r="F111" s="59"/>
      <c r="G111" s="163">
        <f>ROUND(Прайс!J111*(1-$J$2),2)</f>
        <v>2.46</v>
      </c>
      <c r="H111" s="163">
        <f t="shared" si="5"/>
        <v>2.952</v>
      </c>
      <c r="I111" s="163">
        <f t="shared" si="6"/>
        <v>0</v>
      </c>
      <c r="J111" s="144"/>
      <c r="K111" s="145"/>
      <c r="L111" s="105">
        <f>F111*Прайс!I111</f>
        <v>0</v>
      </c>
      <c r="M111" s="145"/>
      <c r="N111" s="164">
        <f>ROUND(Прайс!J111*$N$9*1.2,2)</f>
        <v>3.54</v>
      </c>
      <c r="O111" s="164">
        <f t="shared" si="4"/>
        <v>0</v>
      </c>
    </row>
    <row r="112" spans="1:15" x14ac:dyDescent="0.25">
      <c r="A112" s="6" t="s">
        <v>566</v>
      </c>
      <c r="B112" s="6"/>
      <c r="C112" s="170">
        <f>Прайс!C112</f>
        <v>2037</v>
      </c>
      <c r="D112" s="171">
        <f>Прайс!H112</f>
        <v>25</v>
      </c>
      <c r="E112" s="45" t="s">
        <v>17</v>
      </c>
      <c r="F112" s="59"/>
      <c r="G112" s="163">
        <f>ROUND(Прайс!J112*(1-$J$2),2)</f>
        <v>0.56000000000000005</v>
      </c>
      <c r="H112" s="163">
        <f t="shared" si="5"/>
        <v>0.67200000000000004</v>
      </c>
      <c r="I112" s="163">
        <f t="shared" si="6"/>
        <v>0</v>
      </c>
      <c r="J112" s="144"/>
      <c r="K112" s="145"/>
      <c r="L112" s="105">
        <f>F112*Прайс!I112</f>
        <v>0</v>
      </c>
      <c r="M112" s="145"/>
      <c r="N112" s="164">
        <f>ROUND(Прайс!J112*$N$9*1.2,2)</f>
        <v>0.81</v>
      </c>
      <c r="O112" s="164">
        <f t="shared" si="4"/>
        <v>0</v>
      </c>
    </row>
    <row r="113" spans="1:15" x14ac:dyDescent="0.25">
      <c r="A113" s="6" t="s">
        <v>567</v>
      </c>
      <c r="B113" s="6"/>
      <c r="C113" s="170">
        <f>Прайс!C113</f>
        <v>2038</v>
      </c>
      <c r="D113" s="171">
        <f>Прайс!H113</f>
        <v>25</v>
      </c>
      <c r="E113" s="45" t="s">
        <v>17</v>
      </c>
      <c r="F113" s="59"/>
      <c r="G113" s="163">
        <f>ROUND(Прайс!J113*(1-$J$2),2)</f>
        <v>0.87</v>
      </c>
      <c r="H113" s="163">
        <f t="shared" si="5"/>
        <v>1.044</v>
      </c>
      <c r="I113" s="163">
        <f t="shared" si="6"/>
        <v>0</v>
      </c>
      <c r="J113" s="144"/>
      <c r="K113" s="145"/>
      <c r="L113" s="105">
        <f>F113*Прайс!I113</f>
        <v>0</v>
      </c>
      <c r="M113" s="145"/>
      <c r="N113" s="164">
        <f>ROUND(Прайс!J113*$N$9*1.2,2)</f>
        <v>1.25</v>
      </c>
      <c r="O113" s="164">
        <f t="shared" si="4"/>
        <v>0</v>
      </c>
    </row>
    <row r="114" spans="1:15" x14ac:dyDescent="0.25">
      <c r="A114" s="6" t="s">
        <v>568</v>
      </c>
      <c r="B114" s="6"/>
      <c r="C114" s="170">
        <f>Прайс!C114</f>
        <v>2039</v>
      </c>
      <c r="D114" s="171">
        <f>Прайс!H114</f>
        <v>10</v>
      </c>
      <c r="E114" s="45" t="s">
        <v>17</v>
      </c>
      <c r="F114" s="59"/>
      <c r="G114" s="163">
        <f>ROUND(Прайс!J114*(1-$J$2),2)</f>
        <v>1.17</v>
      </c>
      <c r="H114" s="163">
        <f t="shared" si="5"/>
        <v>1.4039999999999999</v>
      </c>
      <c r="I114" s="163">
        <f t="shared" si="6"/>
        <v>0</v>
      </c>
      <c r="J114" s="144"/>
      <c r="K114" s="145"/>
      <c r="L114" s="105">
        <f>F114*Прайс!I114</f>
        <v>0</v>
      </c>
      <c r="M114" s="145"/>
      <c r="N114" s="164">
        <f>ROUND(Прайс!J114*$N$9*1.2,2)</f>
        <v>1.69</v>
      </c>
      <c r="O114" s="164">
        <f t="shared" si="4"/>
        <v>0</v>
      </c>
    </row>
    <row r="115" spans="1:15" x14ac:dyDescent="0.25">
      <c r="A115" s="6" t="s">
        <v>569</v>
      </c>
      <c r="B115" s="6"/>
      <c r="C115" s="170">
        <f>Прайс!C115</f>
        <v>2040</v>
      </c>
      <c r="D115" s="171">
        <f>Прайс!H115</f>
        <v>10</v>
      </c>
      <c r="E115" s="45" t="s">
        <v>17</v>
      </c>
      <c r="F115" s="59"/>
      <c r="G115" s="163">
        <f>ROUND(Прайс!J115*(1-$J$2),2)</f>
        <v>1.48</v>
      </c>
      <c r="H115" s="163">
        <f t="shared" si="5"/>
        <v>1.776</v>
      </c>
      <c r="I115" s="163">
        <f t="shared" si="6"/>
        <v>0</v>
      </c>
      <c r="J115" s="144"/>
      <c r="K115" s="145"/>
      <c r="L115" s="105">
        <f>F115*Прайс!I115</f>
        <v>0</v>
      </c>
      <c r="M115" s="145"/>
      <c r="N115" s="164">
        <f>ROUND(Прайс!J115*$N$9*1.2,2)</f>
        <v>2.14</v>
      </c>
      <c r="O115" s="164">
        <f t="shared" si="4"/>
        <v>0</v>
      </c>
    </row>
    <row r="116" spans="1:15" x14ac:dyDescent="0.25">
      <c r="A116" s="6" t="s">
        <v>570</v>
      </c>
      <c r="B116" s="6"/>
      <c r="C116" s="170">
        <f>Прайс!C116</f>
        <v>2041</v>
      </c>
      <c r="D116" s="171">
        <f>Прайс!H116</f>
        <v>10</v>
      </c>
      <c r="E116" s="45" t="s">
        <v>17</v>
      </c>
      <c r="F116" s="59"/>
      <c r="G116" s="163">
        <f>ROUND(Прайс!J116*(1-$J$2),2)</f>
        <v>1.92</v>
      </c>
      <c r="H116" s="163">
        <f t="shared" si="5"/>
        <v>2.3039999999999998</v>
      </c>
      <c r="I116" s="163">
        <f t="shared" si="6"/>
        <v>0</v>
      </c>
      <c r="J116" s="144"/>
      <c r="K116" s="145"/>
      <c r="L116" s="105">
        <f>F116*Прайс!I116</f>
        <v>0</v>
      </c>
      <c r="M116" s="145"/>
      <c r="N116" s="164">
        <f>ROUND(Прайс!J116*$N$9*1.2,2)</f>
        <v>2.76</v>
      </c>
      <c r="O116" s="164">
        <f t="shared" si="4"/>
        <v>0</v>
      </c>
    </row>
    <row r="117" spans="1:15" x14ac:dyDescent="0.25">
      <c r="A117" s="6" t="s">
        <v>571</v>
      </c>
      <c r="B117" s="6"/>
      <c r="C117" s="170">
        <f>Прайс!C117</f>
        <v>2042</v>
      </c>
      <c r="D117" s="171">
        <f>Прайс!H117</f>
        <v>10</v>
      </c>
      <c r="E117" s="45" t="s">
        <v>17</v>
      </c>
      <c r="F117" s="59"/>
      <c r="G117" s="163">
        <f>ROUND(Прайс!J117*(1-$J$2),2)</f>
        <v>2.19</v>
      </c>
      <c r="H117" s="163">
        <f t="shared" si="5"/>
        <v>2.6279999999999997</v>
      </c>
      <c r="I117" s="163">
        <f t="shared" si="6"/>
        <v>0</v>
      </c>
      <c r="J117" s="144"/>
      <c r="K117" s="145"/>
      <c r="L117" s="105">
        <f>F117*Прайс!I117</f>
        <v>0</v>
      </c>
      <c r="M117" s="145"/>
      <c r="N117" s="164">
        <f>ROUND(Прайс!J117*$N$9*1.2,2)</f>
        <v>3.15</v>
      </c>
      <c r="O117" s="164">
        <f t="shared" si="4"/>
        <v>0</v>
      </c>
    </row>
    <row r="118" spans="1:15" x14ac:dyDescent="0.25">
      <c r="A118" s="6" t="s">
        <v>572</v>
      </c>
      <c r="B118" s="6"/>
      <c r="C118" s="170">
        <f>Прайс!C118</f>
        <v>2043</v>
      </c>
      <c r="D118" s="171">
        <f>Прайс!H118</f>
        <v>5</v>
      </c>
      <c r="E118" s="45" t="s">
        <v>17</v>
      </c>
      <c r="F118" s="59"/>
      <c r="G118" s="163">
        <f>ROUND(Прайс!J118*(1-$J$2),2)</f>
        <v>2.91</v>
      </c>
      <c r="H118" s="163">
        <f t="shared" si="5"/>
        <v>3.492</v>
      </c>
      <c r="I118" s="163">
        <f t="shared" si="6"/>
        <v>0</v>
      </c>
      <c r="J118" s="144"/>
      <c r="K118" s="145"/>
      <c r="L118" s="105">
        <f>F118*Прайс!I118</f>
        <v>0</v>
      </c>
      <c r="M118" s="145"/>
      <c r="N118" s="164">
        <f>ROUND(Прайс!J118*$N$9*1.2,2)</f>
        <v>4.1900000000000004</v>
      </c>
      <c r="O118" s="164">
        <f t="shared" si="4"/>
        <v>0</v>
      </c>
    </row>
    <row r="119" spans="1:15" x14ac:dyDescent="0.25">
      <c r="A119" s="6" t="s">
        <v>573</v>
      </c>
      <c r="B119" s="6"/>
      <c r="C119" s="170">
        <f>Прайс!C119</f>
        <v>2044</v>
      </c>
      <c r="D119" s="171">
        <f>Прайс!H119</f>
        <v>25</v>
      </c>
      <c r="E119" s="45" t="s">
        <v>17</v>
      </c>
      <c r="F119" s="59"/>
      <c r="G119" s="163">
        <f>ROUND(Прайс!J119*(1-$J$2),2)</f>
        <v>0.63</v>
      </c>
      <c r="H119" s="163">
        <f t="shared" si="5"/>
        <v>0.75600000000000001</v>
      </c>
      <c r="I119" s="163">
        <f t="shared" si="6"/>
        <v>0</v>
      </c>
      <c r="J119" s="144"/>
      <c r="K119" s="145"/>
      <c r="L119" s="105">
        <f>F119*Прайс!I119</f>
        <v>0</v>
      </c>
      <c r="M119" s="145"/>
      <c r="N119" s="164">
        <f>ROUND(Прайс!J119*$N$9*1.2,2)</f>
        <v>0.9</v>
      </c>
      <c r="O119" s="164">
        <f t="shared" si="4"/>
        <v>0</v>
      </c>
    </row>
    <row r="120" spans="1:15" x14ac:dyDescent="0.25">
      <c r="A120" s="6" t="s">
        <v>574</v>
      </c>
      <c r="B120" s="6"/>
      <c r="C120" s="170">
        <f>Прайс!C120</f>
        <v>2045</v>
      </c>
      <c r="D120" s="171">
        <f>Прайс!H120</f>
        <v>20</v>
      </c>
      <c r="E120" s="45" t="s">
        <v>17</v>
      </c>
      <c r="F120" s="59"/>
      <c r="G120" s="163">
        <f>ROUND(Прайс!J120*(1-$J$2),2)</f>
        <v>1.06</v>
      </c>
      <c r="H120" s="163">
        <f t="shared" si="5"/>
        <v>1.272</v>
      </c>
      <c r="I120" s="163">
        <f t="shared" si="6"/>
        <v>0</v>
      </c>
      <c r="J120" s="144"/>
      <c r="K120" s="145"/>
      <c r="L120" s="105">
        <f>F120*Прайс!I120</f>
        <v>0</v>
      </c>
      <c r="M120" s="145"/>
      <c r="N120" s="164">
        <f>ROUND(Прайс!J120*$N$9*1.2,2)</f>
        <v>1.53</v>
      </c>
      <c r="O120" s="164">
        <f t="shared" si="4"/>
        <v>0</v>
      </c>
    </row>
    <row r="121" spans="1:15" x14ac:dyDescent="0.25">
      <c r="A121" s="6" t="s">
        <v>575</v>
      </c>
      <c r="B121" s="6"/>
      <c r="C121" s="170">
        <f>Прайс!C121</f>
        <v>2046</v>
      </c>
      <c r="D121" s="171">
        <f>Прайс!H121</f>
        <v>10</v>
      </c>
      <c r="E121" s="45" t="s">
        <v>17</v>
      </c>
      <c r="F121" s="59"/>
      <c r="G121" s="163">
        <f>ROUND(Прайс!J121*(1-$J$2),2)</f>
        <v>1.4</v>
      </c>
      <c r="H121" s="163">
        <f t="shared" si="5"/>
        <v>1.68</v>
      </c>
      <c r="I121" s="163">
        <f t="shared" si="6"/>
        <v>0</v>
      </c>
      <c r="J121" s="144"/>
      <c r="K121" s="145"/>
      <c r="L121" s="105">
        <f>F121*Прайс!I121</f>
        <v>0</v>
      </c>
      <c r="M121" s="145"/>
      <c r="N121" s="164">
        <f>ROUND(Прайс!J121*$N$9*1.2,2)</f>
        <v>2.02</v>
      </c>
      <c r="O121" s="164">
        <f t="shared" si="4"/>
        <v>0</v>
      </c>
    </row>
    <row r="122" spans="1:15" x14ac:dyDescent="0.25">
      <c r="A122" s="6" t="s">
        <v>576</v>
      </c>
      <c r="B122" s="6"/>
      <c r="C122" s="170">
        <f>Прайс!C122</f>
        <v>2047</v>
      </c>
      <c r="D122" s="171">
        <f>Прайс!H122</f>
        <v>10</v>
      </c>
      <c r="E122" s="45" t="s">
        <v>17</v>
      </c>
      <c r="F122" s="59"/>
      <c r="G122" s="163">
        <f>ROUND(Прайс!J122*(1-$J$2),2)</f>
        <v>1.66</v>
      </c>
      <c r="H122" s="163">
        <f t="shared" si="5"/>
        <v>1.9919999999999998</v>
      </c>
      <c r="I122" s="163">
        <f t="shared" si="6"/>
        <v>0</v>
      </c>
      <c r="J122" s="144"/>
      <c r="K122" s="145"/>
      <c r="L122" s="105">
        <f>F122*Прайс!I122</f>
        <v>0</v>
      </c>
      <c r="M122" s="145"/>
      <c r="N122" s="164">
        <f>ROUND(Прайс!J122*$N$9*1.2,2)</f>
        <v>2.39</v>
      </c>
      <c r="O122" s="164">
        <f t="shared" si="4"/>
        <v>0</v>
      </c>
    </row>
    <row r="123" spans="1:15" x14ac:dyDescent="0.25">
      <c r="A123" s="6" t="s">
        <v>577</v>
      </c>
      <c r="B123" s="6"/>
      <c r="C123" s="170">
        <f>Прайс!C123</f>
        <v>2048</v>
      </c>
      <c r="D123" s="171">
        <f>Прайс!H123</f>
        <v>10</v>
      </c>
      <c r="E123" s="45" t="s">
        <v>17</v>
      </c>
      <c r="F123" s="59"/>
      <c r="G123" s="163">
        <f>ROUND(Прайс!J123*(1-$J$2),2)</f>
        <v>2.21</v>
      </c>
      <c r="H123" s="163">
        <f t="shared" si="5"/>
        <v>2.6519999999999997</v>
      </c>
      <c r="I123" s="163">
        <f t="shared" si="6"/>
        <v>0</v>
      </c>
      <c r="J123" s="144"/>
      <c r="K123" s="145"/>
      <c r="L123" s="105">
        <f>F123*Прайс!I123</f>
        <v>0</v>
      </c>
      <c r="M123" s="145"/>
      <c r="N123" s="164">
        <f>ROUND(Прайс!J123*$N$9*1.2,2)</f>
        <v>3.18</v>
      </c>
      <c r="O123" s="164">
        <f t="shared" si="4"/>
        <v>0</v>
      </c>
    </row>
    <row r="124" spans="1:15" x14ac:dyDescent="0.25">
      <c r="A124" s="6" t="s">
        <v>578</v>
      </c>
      <c r="B124" s="6"/>
      <c r="C124" s="170">
        <f>Прайс!C124</f>
        <v>2049</v>
      </c>
      <c r="D124" s="171">
        <f>Прайс!H124</f>
        <v>5</v>
      </c>
      <c r="E124" s="45" t="s">
        <v>17</v>
      </c>
      <c r="F124" s="59"/>
      <c r="G124" s="163">
        <f>ROUND(Прайс!J124*(1-$J$2),2)</f>
        <v>2.66</v>
      </c>
      <c r="H124" s="163">
        <f t="shared" si="5"/>
        <v>3.1920000000000002</v>
      </c>
      <c r="I124" s="163">
        <f t="shared" si="6"/>
        <v>0</v>
      </c>
      <c r="J124" s="144"/>
      <c r="K124" s="145"/>
      <c r="L124" s="105">
        <f>F124*Прайс!I124</f>
        <v>0</v>
      </c>
      <c r="M124" s="145"/>
      <c r="N124" s="164">
        <f>ROUND(Прайс!J124*$N$9*1.2,2)</f>
        <v>3.83</v>
      </c>
      <c r="O124" s="164">
        <f t="shared" si="4"/>
        <v>0</v>
      </c>
    </row>
    <row r="125" spans="1:15" x14ac:dyDescent="0.25">
      <c r="A125" s="6" t="s">
        <v>579</v>
      </c>
      <c r="B125" s="6"/>
      <c r="C125" s="170">
        <f>Прайс!C125</f>
        <v>2050</v>
      </c>
      <c r="D125" s="171">
        <f>Прайс!H125</f>
        <v>5</v>
      </c>
      <c r="E125" s="45" t="s">
        <v>17</v>
      </c>
      <c r="F125" s="59"/>
      <c r="G125" s="163">
        <f>ROUND(Прайс!J125*(1-$J$2),2)</f>
        <v>3.33</v>
      </c>
      <c r="H125" s="163">
        <f t="shared" si="5"/>
        <v>3.996</v>
      </c>
      <c r="I125" s="163">
        <f t="shared" si="6"/>
        <v>0</v>
      </c>
      <c r="J125" s="144"/>
      <c r="K125" s="145"/>
      <c r="L125" s="105">
        <f>F125*Прайс!I125</f>
        <v>0</v>
      </c>
      <c r="M125" s="145"/>
      <c r="N125" s="164">
        <f>ROUND(Прайс!J125*$N$9*1.2,2)</f>
        <v>4.79</v>
      </c>
      <c r="O125" s="164">
        <f t="shared" si="4"/>
        <v>0</v>
      </c>
    </row>
    <row r="126" spans="1:15" x14ac:dyDescent="0.25">
      <c r="A126" s="6" t="s">
        <v>580</v>
      </c>
      <c r="B126" s="6"/>
      <c r="C126" s="170">
        <f>Прайс!C126</f>
        <v>2051</v>
      </c>
      <c r="D126" s="171">
        <f>Прайс!H126</f>
        <v>25</v>
      </c>
      <c r="E126" s="45" t="s">
        <v>17</v>
      </c>
      <c r="F126" s="59"/>
      <c r="G126" s="163">
        <f>ROUND(Прайс!J126*(1-$J$2),2)</f>
        <v>0.8</v>
      </c>
      <c r="H126" s="163">
        <f t="shared" si="5"/>
        <v>0.96</v>
      </c>
      <c r="I126" s="163">
        <f t="shared" si="6"/>
        <v>0</v>
      </c>
      <c r="J126" s="144"/>
      <c r="K126" s="145"/>
      <c r="L126" s="105">
        <f>F126*Прайс!I126</f>
        <v>0</v>
      </c>
      <c r="M126" s="145"/>
      <c r="N126" s="164">
        <f>ROUND(Прайс!J126*$N$9*1.2,2)</f>
        <v>1.1499999999999999</v>
      </c>
      <c r="O126" s="164">
        <f t="shared" si="4"/>
        <v>0</v>
      </c>
    </row>
    <row r="127" spans="1:15" x14ac:dyDescent="0.25">
      <c r="A127" s="6" t="s">
        <v>581</v>
      </c>
      <c r="B127" s="6"/>
      <c r="C127" s="170">
        <f>Прайс!C127</f>
        <v>2052</v>
      </c>
      <c r="D127" s="171">
        <f>Прайс!H127</f>
        <v>20</v>
      </c>
      <c r="E127" s="45" t="s">
        <v>17</v>
      </c>
      <c r="F127" s="59"/>
      <c r="G127" s="163">
        <f>ROUND(Прайс!J127*(1-$J$2),2)</f>
        <v>1.1000000000000001</v>
      </c>
      <c r="H127" s="163">
        <f t="shared" si="5"/>
        <v>1.32</v>
      </c>
      <c r="I127" s="163">
        <f t="shared" si="6"/>
        <v>0</v>
      </c>
      <c r="J127" s="144"/>
      <c r="K127" s="145"/>
      <c r="L127" s="105">
        <f>F127*Прайс!I127</f>
        <v>0</v>
      </c>
      <c r="M127" s="145"/>
      <c r="N127" s="164">
        <f>ROUND(Прайс!J127*$N$9*1.2,2)</f>
        <v>1.58</v>
      </c>
      <c r="O127" s="164">
        <f t="shared" si="4"/>
        <v>0</v>
      </c>
    </row>
    <row r="128" spans="1:15" x14ac:dyDescent="0.25">
      <c r="A128" s="6" t="s">
        <v>582</v>
      </c>
      <c r="B128" s="6"/>
      <c r="C128" s="170">
        <f>Прайс!C128</f>
        <v>2053</v>
      </c>
      <c r="D128" s="171">
        <f>Прайс!H128</f>
        <v>10</v>
      </c>
      <c r="E128" s="45" t="s">
        <v>17</v>
      </c>
      <c r="F128" s="59"/>
      <c r="G128" s="163">
        <f>ROUND(Прайс!J128*(1-$J$2),2)</f>
        <v>1.51</v>
      </c>
      <c r="H128" s="163">
        <f t="shared" si="5"/>
        <v>1.8119999999999998</v>
      </c>
      <c r="I128" s="163">
        <f t="shared" si="6"/>
        <v>0</v>
      </c>
      <c r="J128" s="144"/>
      <c r="K128" s="145"/>
      <c r="L128" s="105">
        <f>F128*Прайс!I128</f>
        <v>0</v>
      </c>
      <c r="M128" s="145"/>
      <c r="N128" s="164">
        <f>ROUND(Прайс!J128*$N$9*1.2,2)</f>
        <v>2.17</v>
      </c>
      <c r="O128" s="164">
        <f t="shared" si="4"/>
        <v>0</v>
      </c>
    </row>
    <row r="129" spans="1:15" x14ac:dyDescent="0.25">
      <c r="A129" s="6" t="s">
        <v>583</v>
      </c>
      <c r="B129" s="6"/>
      <c r="C129" s="170">
        <f>Прайс!C129</f>
        <v>2054</v>
      </c>
      <c r="D129" s="171">
        <f>Прайс!H129</f>
        <v>10</v>
      </c>
      <c r="E129" s="45" t="s">
        <v>17</v>
      </c>
      <c r="F129" s="59"/>
      <c r="G129" s="163">
        <f>ROUND(Прайс!J129*(1-$J$2),2)</f>
        <v>1.88</v>
      </c>
      <c r="H129" s="163">
        <f t="shared" si="5"/>
        <v>2.2559999999999998</v>
      </c>
      <c r="I129" s="163">
        <f t="shared" si="6"/>
        <v>0</v>
      </c>
      <c r="J129" s="144"/>
      <c r="K129" s="145"/>
      <c r="L129" s="105">
        <f>F129*Прайс!I129</f>
        <v>0</v>
      </c>
      <c r="M129" s="145"/>
      <c r="N129" s="164">
        <f>ROUND(Прайс!J129*$N$9*1.2,2)</f>
        <v>2.71</v>
      </c>
      <c r="O129" s="164">
        <f t="shared" si="4"/>
        <v>0</v>
      </c>
    </row>
    <row r="130" spans="1:15" x14ac:dyDescent="0.25">
      <c r="A130" s="6" t="s">
        <v>584</v>
      </c>
      <c r="B130" s="6"/>
      <c r="C130" s="170">
        <f>Прайс!C130</f>
        <v>2055</v>
      </c>
      <c r="D130" s="171">
        <f>Прайс!H130</f>
        <v>5</v>
      </c>
      <c r="E130" s="45" t="s">
        <v>17</v>
      </c>
      <c r="F130" s="59"/>
      <c r="G130" s="163">
        <f>ROUND(Прайс!J130*(1-$J$2),2)</f>
        <v>2.74</v>
      </c>
      <c r="H130" s="163">
        <f t="shared" si="5"/>
        <v>3.2880000000000003</v>
      </c>
      <c r="I130" s="163">
        <f t="shared" si="6"/>
        <v>0</v>
      </c>
      <c r="J130" s="144"/>
      <c r="K130" s="145"/>
      <c r="L130" s="105">
        <f>F130*Прайс!I130</f>
        <v>0</v>
      </c>
      <c r="M130" s="145"/>
      <c r="N130" s="164">
        <f>ROUND(Прайс!J130*$N$9*1.2,2)</f>
        <v>3.94</v>
      </c>
      <c r="O130" s="164">
        <f t="shared" si="4"/>
        <v>0</v>
      </c>
    </row>
    <row r="131" spans="1:15" x14ac:dyDescent="0.25">
      <c r="A131" s="6" t="s">
        <v>585</v>
      </c>
      <c r="B131" s="6"/>
      <c r="C131" s="170">
        <f>Прайс!C131</f>
        <v>2056</v>
      </c>
      <c r="D131" s="171">
        <f>Прайс!H131</f>
        <v>5</v>
      </c>
      <c r="E131" s="45" t="s">
        <v>17</v>
      </c>
      <c r="F131" s="59"/>
      <c r="G131" s="163">
        <f>ROUND(Прайс!J131*(1-$J$2),2)</f>
        <v>3.01</v>
      </c>
      <c r="H131" s="163">
        <f t="shared" si="5"/>
        <v>3.6119999999999997</v>
      </c>
      <c r="I131" s="163">
        <f t="shared" si="6"/>
        <v>0</v>
      </c>
      <c r="J131" s="144"/>
      <c r="K131" s="145"/>
      <c r="L131" s="105">
        <f>F131*Прайс!I131</f>
        <v>0</v>
      </c>
      <c r="M131" s="145"/>
      <c r="N131" s="164">
        <f>ROUND(Прайс!J131*$N$9*1.2,2)</f>
        <v>4.34</v>
      </c>
      <c r="O131" s="164">
        <f t="shared" si="4"/>
        <v>0</v>
      </c>
    </row>
    <row r="132" spans="1:15" x14ac:dyDescent="0.25">
      <c r="A132" s="6" t="s">
        <v>586</v>
      </c>
      <c r="B132" s="6"/>
      <c r="C132" s="170">
        <f>Прайс!C132</f>
        <v>2057</v>
      </c>
      <c r="D132" s="171">
        <f>Прайс!H132</f>
        <v>5</v>
      </c>
      <c r="E132" s="45" t="s">
        <v>17</v>
      </c>
      <c r="F132" s="59"/>
      <c r="G132" s="163">
        <f>ROUND(Прайс!J132*(1-$J$2),2)</f>
        <v>3.69</v>
      </c>
      <c r="H132" s="163">
        <f t="shared" si="5"/>
        <v>4.4279999999999999</v>
      </c>
      <c r="I132" s="163">
        <f t="shared" si="6"/>
        <v>0</v>
      </c>
      <c r="J132" s="144"/>
      <c r="K132" s="145"/>
      <c r="L132" s="105">
        <f>F132*Прайс!I132</f>
        <v>0</v>
      </c>
      <c r="M132" s="145"/>
      <c r="N132" s="164">
        <f>ROUND(Прайс!J132*$N$9*1.2,2)</f>
        <v>5.32</v>
      </c>
      <c r="O132" s="164">
        <f t="shared" si="4"/>
        <v>0</v>
      </c>
    </row>
    <row r="133" spans="1:15" x14ac:dyDescent="0.25">
      <c r="A133" s="6" t="s">
        <v>587</v>
      </c>
      <c r="B133" s="6"/>
      <c r="C133" s="170">
        <f>Прайс!C133</f>
        <v>2058</v>
      </c>
      <c r="D133" s="171">
        <f>Прайс!H133</f>
        <v>25</v>
      </c>
      <c r="E133" s="45" t="s">
        <v>17</v>
      </c>
      <c r="F133" s="59"/>
      <c r="G133" s="163">
        <f>ROUND(Прайс!J133*(1-$J$2),2)</f>
        <v>0.75</v>
      </c>
      <c r="H133" s="163">
        <f t="shared" si="5"/>
        <v>0.89999999999999991</v>
      </c>
      <c r="I133" s="163">
        <f t="shared" si="6"/>
        <v>0</v>
      </c>
      <c r="J133" s="144"/>
      <c r="K133" s="145"/>
      <c r="L133" s="105">
        <f>F133*Прайс!I133</f>
        <v>0</v>
      </c>
      <c r="M133" s="145"/>
      <c r="N133" s="164">
        <f>ROUND(Прайс!J133*$N$9*1.2,2)</f>
        <v>1.0900000000000001</v>
      </c>
      <c r="O133" s="164">
        <f t="shared" si="4"/>
        <v>0</v>
      </c>
    </row>
    <row r="134" spans="1:15" x14ac:dyDescent="0.25">
      <c r="A134" s="6" t="s">
        <v>588</v>
      </c>
      <c r="B134" s="6"/>
      <c r="C134" s="170">
        <f>Прайс!C134</f>
        <v>2059</v>
      </c>
      <c r="D134" s="171">
        <f>Прайс!H134</f>
        <v>10</v>
      </c>
      <c r="E134" s="45" t="s">
        <v>17</v>
      </c>
      <c r="F134" s="59"/>
      <c r="G134" s="163">
        <f>ROUND(Прайс!J134*(1-$J$2),2)</f>
        <v>1.1599999999999999</v>
      </c>
      <c r="H134" s="163">
        <f t="shared" si="5"/>
        <v>1.3919999999999999</v>
      </c>
      <c r="I134" s="163">
        <f t="shared" si="6"/>
        <v>0</v>
      </c>
      <c r="J134" s="144"/>
      <c r="K134" s="145"/>
      <c r="L134" s="105">
        <f>F134*Прайс!I134</f>
        <v>0</v>
      </c>
      <c r="M134" s="145"/>
      <c r="N134" s="164">
        <f>ROUND(Прайс!J134*$N$9*1.2,2)</f>
        <v>1.68</v>
      </c>
      <c r="O134" s="164">
        <f t="shared" si="4"/>
        <v>0</v>
      </c>
    </row>
    <row r="135" spans="1:15" x14ac:dyDescent="0.25">
      <c r="A135" s="6" t="s">
        <v>589</v>
      </c>
      <c r="B135" s="6"/>
      <c r="C135" s="170">
        <f>Прайс!C135</f>
        <v>2060</v>
      </c>
      <c r="D135" s="171">
        <f>Прайс!H135</f>
        <v>10</v>
      </c>
      <c r="E135" s="45" t="s">
        <v>17</v>
      </c>
      <c r="F135" s="59"/>
      <c r="G135" s="163">
        <f>ROUND(Прайс!J135*(1-$J$2),2)</f>
        <v>1.55</v>
      </c>
      <c r="H135" s="163">
        <f t="shared" si="5"/>
        <v>1.8599999999999999</v>
      </c>
      <c r="I135" s="163">
        <f t="shared" si="6"/>
        <v>0</v>
      </c>
      <c r="J135" s="144"/>
      <c r="K135" s="145"/>
      <c r="L135" s="105">
        <f>F135*Прайс!I135</f>
        <v>0</v>
      </c>
      <c r="M135" s="145"/>
      <c r="N135" s="164">
        <f>ROUND(Прайс!J135*$N$9*1.2,2)</f>
        <v>2.2400000000000002</v>
      </c>
      <c r="O135" s="164">
        <f t="shared" si="4"/>
        <v>0</v>
      </c>
    </row>
    <row r="136" spans="1:15" x14ac:dyDescent="0.25">
      <c r="A136" s="6" t="s">
        <v>590</v>
      </c>
      <c r="B136" s="6"/>
      <c r="C136" s="170">
        <f>Прайс!C136</f>
        <v>2061</v>
      </c>
      <c r="D136" s="171">
        <f>Прайс!H136</f>
        <v>10</v>
      </c>
      <c r="E136" s="45" t="s">
        <v>17</v>
      </c>
      <c r="F136" s="59"/>
      <c r="G136" s="163">
        <f>ROUND(Прайс!J136*(1-$J$2),2)</f>
        <v>2.08</v>
      </c>
      <c r="H136" s="163">
        <f t="shared" si="5"/>
        <v>2.496</v>
      </c>
      <c r="I136" s="163">
        <f t="shared" si="6"/>
        <v>0</v>
      </c>
      <c r="J136" s="144"/>
      <c r="K136" s="145"/>
      <c r="L136" s="105">
        <f>F136*Прайс!I136</f>
        <v>0</v>
      </c>
      <c r="M136" s="145"/>
      <c r="N136" s="164">
        <f>ROUND(Прайс!J136*$N$9*1.2,2)</f>
        <v>2.99</v>
      </c>
      <c r="O136" s="164">
        <f t="shared" si="4"/>
        <v>0</v>
      </c>
    </row>
    <row r="137" spans="1:15" x14ac:dyDescent="0.25">
      <c r="A137" s="6" t="s">
        <v>591</v>
      </c>
      <c r="B137" s="6"/>
      <c r="C137" s="170">
        <f>Прайс!C137</f>
        <v>2062</v>
      </c>
      <c r="D137" s="171">
        <f>Прайс!H137</f>
        <v>5</v>
      </c>
      <c r="E137" s="45" t="s">
        <v>17</v>
      </c>
      <c r="F137" s="59"/>
      <c r="G137" s="163">
        <f>ROUND(Прайс!J137*(1-$J$2),2)</f>
        <v>2.92</v>
      </c>
      <c r="H137" s="163">
        <f t="shared" si="5"/>
        <v>3.504</v>
      </c>
      <c r="I137" s="163">
        <f t="shared" si="6"/>
        <v>0</v>
      </c>
      <c r="J137" s="144"/>
      <c r="K137" s="145"/>
      <c r="L137" s="105">
        <f>F137*Прайс!I137</f>
        <v>0</v>
      </c>
      <c r="M137" s="145"/>
      <c r="N137" s="164">
        <f>ROUND(Прайс!J137*$N$9*1.2,2)</f>
        <v>4.2</v>
      </c>
      <c r="O137" s="164">
        <f t="shared" si="4"/>
        <v>0</v>
      </c>
    </row>
    <row r="138" spans="1:15" x14ac:dyDescent="0.25">
      <c r="A138" s="6" t="s">
        <v>592</v>
      </c>
      <c r="B138" s="6"/>
      <c r="C138" s="170">
        <f>Прайс!C138</f>
        <v>2063</v>
      </c>
      <c r="D138" s="171">
        <f>Прайс!H138</f>
        <v>5</v>
      </c>
      <c r="E138" s="45" t="s">
        <v>17</v>
      </c>
      <c r="F138" s="59"/>
      <c r="G138" s="163">
        <f>ROUND(Прайс!J138*(1-$J$2),2)</f>
        <v>3.5</v>
      </c>
      <c r="H138" s="163">
        <f t="shared" si="5"/>
        <v>4.2</v>
      </c>
      <c r="I138" s="163">
        <f t="shared" si="6"/>
        <v>0</v>
      </c>
      <c r="J138" s="144"/>
      <c r="K138" s="145"/>
      <c r="L138" s="105">
        <f>F138*Прайс!I138</f>
        <v>0</v>
      </c>
      <c r="M138" s="145"/>
      <c r="N138" s="164">
        <f>ROUND(Прайс!J138*$N$9*1.2,2)</f>
        <v>5.04</v>
      </c>
      <c r="O138" s="164">
        <f t="shared" si="4"/>
        <v>0</v>
      </c>
    </row>
    <row r="139" spans="1:15" x14ac:dyDescent="0.25">
      <c r="A139" s="6" t="s">
        <v>593</v>
      </c>
      <c r="B139" s="6"/>
      <c r="C139" s="170">
        <f>Прайс!C139</f>
        <v>2064</v>
      </c>
      <c r="D139" s="171">
        <f>Прайс!H139</f>
        <v>5</v>
      </c>
      <c r="E139" s="45" t="s">
        <v>17</v>
      </c>
      <c r="F139" s="59"/>
      <c r="G139" s="163">
        <f>ROUND(Прайс!J139*(1-$J$2),2)</f>
        <v>3.94</v>
      </c>
      <c r="H139" s="163">
        <f t="shared" si="5"/>
        <v>4.7279999999999998</v>
      </c>
      <c r="I139" s="163">
        <f t="shared" si="6"/>
        <v>0</v>
      </c>
      <c r="J139" s="144"/>
      <c r="K139" s="145"/>
      <c r="L139" s="105">
        <f>F139*Прайс!I139</f>
        <v>0</v>
      </c>
      <c r="M139" s="145"/>
      <c r="N139" s="164">
        <f>ROUND(Прайс!J139*$N$9*1.2,2)</f>
        <v>5.67</v>
      </c>
      <c r="O139" s="164">
        <f t="shared" si="4"/>
        <v>0</v>
      </c>
    </row>
    <row r="140" spans="1:15" x14ac:dyDescent="0.25">
      <c r="A140" s="6" t="s">
        <v>594</v>
      </c>
      <c r="B140" s="6"/>
      <c r="C140" s="170">
        <f>Прайс!C140</f>
        <v>2065</v>
      </c>
      <c r="D140" s="171">
        <f>Прайс!H140</f>
        <v>20</v>
      </c>
      <c r="E140" s="45" t="s">
        <v>17</v>
      </c>
      <c r="F140" s="59"/>
      <c r="G140" s="163">
        <f>ROUND(Прайс!J140*(1-$J$2),2)</f>
        <v>0</v>
      </c>
      <c r="H140" s="163">
        <f t="shared" si="5"/>
        <v>0</v>
      </c>
      <c r="I140" s="163">
        <f t="shared" si="6"/>
        <v>0</v>
      </c>
      <c r="J140" s="144"/>
      <c r="K140" s="145"/>
      <c r="L140" s="105">
        <f>F140*Прайс!I140</f>
        <v>0</v>
      </c>
      <c r="M140" s="145"/>
      <c r="N140" s="164">
        <f>ROUND(Прайс!J140*$N$9*1.2,2)</f>
        <v>0</v>
      </c>
      <c r="O140" s="164">
        <f t="shared" ref="O140" si="7">F140*N140</f>
        <v>0</v>
      </c>
    </row>
    <row r="141" spans="1:15" ht="3" customHeight="1" x14ac:dyDescent="0.25">
      <c r="A141" s="6" t="s">
        <v>68</v>
      </c>
      <c r="B141" s="6"/>
      <c r="C141" s="170" t="str">
        <f>Прайс!C141</f>
        <v>Код</v>
      </c>
      <c r="D141" s="171">
        <v>0</v>
      </c>
      <c r="E141" s="45">
        <v>0</v>
      </c>
      <c r="F141" s="58"/>
      <c r="G141" s="62">
        <v>0</v>
      </c>
      <c r="H141" s="62">
        <v>0</v>
      </c>
      <c r="I141" s="62">
        <v>0</v>
      </c>
      <c r="J141" s="144"/>
      <c r="K141" s="145"/>
      <c r="L141" s="105"/>
      <c r="M141" s="145"/>
      <c r="N141" s="107"/>
      <c r="O141" s="108"/>
    </row>
    <row r="142" spans="1:15" x14ac:dyDescent="0.25">
      <c r="A142" s="6" t="s">
        <v>117</v>
      </c>
      <c r="B142" s="6"/>
      <c r="C142" s="170">
        <f>Прайс!C142</f>
        <v>2101</v>
      </c>
      <c r="D142" s="171">
        <f>Прайс!H142</f>
        <v>50</v>
      </c>
      <c r="E142" s="45" t="s">
        <v>17</v>
      </c>
      <c r="F142" s="59"/>
      <c r="G142" s="163">
        <f>ROUND(Прайс!J142*(1-$J$2),2)</f>
        <v>0.21</v>
      </c>
      <c r="H142" s="163">
        <f t="shared" ref="H142:H153" si="8">G142*1.2</f>
        <v>0.252</v>
      </c>
      <c r="I142" s="163">
        <f t="shared" ref="I142:I153" si="9">F142*H142</f>
        <v>0</v>
      </c>
      <c r="J142" s="144"/>
      <c r="K142" s="145"/>
      <c r="L142" s="105">
        <f>F142*Прайс!I142</f>
        <v>0</v>
      </c>
      <c r="M142" s="145"/>
      <c r="N142" s="164">
        <f>ROUND(Прайс!J142*$N$9*1.2,2)</f>
        <v>0.3</v>
      </c>
      <c r="O142" s="164">
        <f t="shared" ref="O142:O153" si="10">F142*N142</f>
        <v>0</v>
      </c>
    </row>
    <row r="143" spans="1:15" x14ac:dyDescent="0.25">
      <c r="A143" s="6" t="s">
        <v>118</v>
      </c>
      <c r="B143" s="6"/>
      <c r="C143" s="170">
        <f>Прайс!C143</f>
        <v>2102</v>
      </c>
      <c r="D143" s="171">
        <f>Прайс!H143</f>
        <v>50</v>
      </c>
      <c r="E143" s="45" t="s">
        <v>17</v>
      </c>
      <c r="F143" s="59"/>
      <c r="G143" s="163">
        <f>ROUND(Прайс!J143*(1-$J$2),2)</f>
        <v>0.24</v>
      </c>
      <c r="H143" s="163">
        <f t="shared" si="8"/>
        <v>0.28799999999999998</v>
      </c>
      <c r="I143" s="163">
        <f t="shared" si="9"/>
        <v>0</v>
      </c>
      <c r="J143" s="144"/>
      <c r="K143" s="145"/>
      <c r="L143" s="105">
        <f>F143*Прайс!I143</f>
        <v>0</v>
      </c>
      <c r="M143" s="145"/>
      <c r="N143" s="164">
        <f>ROUND(Прайс!J143*$N$9*1.2,2)</f>
        <v>0.35</v>
      </c>
      <c r="O143" s="164">
        <f t="shared" si="10"/>
        <v>0</v>
      </c>
    </row>
    <row r="144" spans="1:15" x14ac:dyDescent="0.25">
      <c r="A144" s="6" t="s">
        <v>119</v>
      </c>
      <c r="B144" s="6"/>
      <c r="C144" s="170">
        <f>Прайс!C144</f>
        <v>2103</v>
      </c>
      <c r="D144" s="171">
        <f>Прайс!H144</f>
        <v>50</v>
      </c>
      <c r="E144" s="45" t="s">
        <v>17</v>
      </c>
      <c r="F144" s="59"/>
      <c r="G144" s="163">
        <f>ROUND(Прайс!J144*(1-$J$2),2)</f>
        <v>0.3</v>
      </c>
      <c r="H144" s="163">
        <f t="shared" si="8"/>
        <v>0.36</v>
      </c>
      <c r="I144" s="163">
        <f t="shared" si="9"/>
        <v>0</v>
      </c>
      <c r="J144" s="144"/>
      <c r="K144" s="145"/>
      <c r="L144" s="105">
        <f>F144*Прайс!I144</f>
        <v>0</v>
      </c>
      <c r="M144" s="145"/>
      <c r="N144" s="164">
        <f>ROUND(Прайс!J144*$N$9*1.2,2)</f>
        <v>0.44</v>
      </c>
      <c r="O144" s="164">
        <f t="shared" si="10"/>
        <v>0</v>
      </c>
    </row>
    <row r="145" spans="1:15" x14ac:dyDescent="0.25">
      <c r="A145" s="6" t="s">
        <v>120</v>
      </c>
      <c r="B145" s="6"/>
      <c r="C145" s="170">
        <f>Прайс!C145</f>
        <v>2104</v>
      </c>
      <c r="D145" s="171">
        <f>Прайс!H145</f>
        <v>50</v>
      </c>
      <c r="E145" s="45" t="s">
        <v>17</v>
      </c>
      <c r="F145" s="59"/>
      <c r="G145" s="163">
        <f>ROUND(Прайс!J145*(1-$J$2),2)</f>
        <v>0.32</v>
      </c>
      <c r="H145" s="163">
        <f t="shared" si="8"/>
        <v>0.38400000000000001</v>
      </c>
      <c r="I145" s="163">
        <f t="shared" si="9"/>
        <v>0</v>
      </c>
      <c r="J145" s="144"/>
      <c r="K145" s="145"/>
      <c r="L145" s="105">
        <f>F145*Прайс!I145</f>
        <v>0</v>
      </c>
      <c r="M145" s="145"/>
      <c r="N145" s="164">
        <f>ROUND(Прайс!J145*$N$9*1.2,2)</f>
        <v>0.46</v>
      </c>
      <c r="O145" s="164">
        <f t="shared" si="10"/>
        <v>0</v>
      </c>
    </row>
    <row r="146" spans="1:15" x14ac:dyDescent="0.25">
      <c r="A146" s="6" t="s">
        <v>121</v>
      </c>
      <c r="B146" s="6"/>
      <c r="C146" s="170">
        <f>Прайс!C146</f>
        <v>2105</v>
      </c>
      <c r="D146" s="171">
        <f>Прайс!H146</f>
        <v>25</v>
      </c>
      <c r="E146" s="45" t="s">
        <v>17</v>
      </c>
      <c r="F146" s="59"/>
      <c r="G146" s="163">
        <f>ROUND(Прайс!J146*(1-$J$2),2)</f>
        <v>0.43</v>
      </c>
      <c r="H146" s="163">
        <f t="shared" si="8"/>
        <v>0.51600000000000001</v>
      </c>
      <c r="I146" s="163">
        <f t="shared" si="9"/>
        <v>0</v>
      </c>
      <c r="J146" s="144"/>
      <c r="K146" s="145"/>
      <c r="L146" s="105">
        <f>F146*Прайс!I146</f>
        <v>0</v>
      </c>
      <c r="M146" s="145"/>
      <c r="N146" s="164">
        <f>ROUND(Прайс!J146*$N$9*1.2,2)</f>
        <v>0.62</v>
      </c>
      <c r="O146" s="164">
        <f t="shared" si="10"/>
        <v>0</v>
      </c>
    </row>
    <row r="147" spans="1:15" x14ac:dyDescent="0.25">
      <c r="A147" s="6" t="s">
        <v>122</v>
      </c>
      <c r="B147" s="6"/>
      <c r="C147" s="170">
        <f>Прайс!C147</f>
        <v>2106</v>
      </c>
      <c r="D147" s="171">
        <f>Прайс!H147</f>
        <v>25</v>
      </c>
      <c r="E147" s="45" t="s">
        <v>17</v>
      </c>
      <c r="F147" s="59"/>
      <c r="G147" s="163">
        <f>ROUND(Прайс!J147*(1-$J$2),2)</f>
        <v>0.47</v>
      </c>
      <c r="H147" s="163">
        <f t="shared" si="8"/>
        <v>0.56399999999999995</v>
      </c>
      <c r="I147" s="163">
        <f t="shared" si="9"/>
        <v>0</v>
      </c>
      <c r="J147" s="144"/>
      <c r="K147" s="145"/>
      <c r="L147" s="105">
        <f>F147*Прайс!I147</f>
        <v>0</v>
      </c>
      <c r="M147" s="145"/>
      <c r="N147" s="164">
        <f>ROUND(Прайс!J147*$N$9*1.2,2)</f>
        <v>0.68</v>
      </c>
      <c r="O147" s="164">
        <f t="shared" si="10"/>
        <v>0</v>
      </c>
    </row>
    <row r="148" spans="1:15" x14ac:dyDescent="0.25">
      <c r="A148" s="6" t="s">
        <v>123</v>
      </c>
      <c r="B148" s="6"/>
      <c r="C148" s="170">
        <f>Прайс!C148</f>
        <v>2107</v>
      </c>
      <c r="D148" s="171">
        <f>Прайс!H148</f>
        <v>25</v>
      </c>
      <c r="E148" s="45" t="s">
        <v>17</v>
      </c>
      <c r="F148" s="59"/>
      <c r="G148" s="163">
        <f>ROUND(Прайс!J148*(1-$J$2),2)</f>
        <v>0.73</v>
      </c>
      <c r="H148" s="163">
        <f t="shared" si="8"/>
        <v>0.876</v>
      </c>
      <c r="I148" s="163">
        <f t="shared" si="9"/>
        <v>0</v>
      </c>
      <c r="J148" s="144"/>
      <c r="K148" s="145"/>
      <c r="L148" s="105">
        <f>F148*Прайс!I148</f>
        <v>0</v>
      </c>
      <c r="M148" s="145"/>
      <c r="N148" s="164">
        <f>ROUND(Прайс!J148*$N$9*1.2,2)</f>
        <v>1.06</v>
      </c>
      <c r="O148" s="164">
        <f t="shared" si="10"/>
        <v>0</v>
      </c>
    </row>
    <row r="149" spans="1:15" x14ac:dyDescent="0.25">
      <c r="A149" s="6" t="s">
        <v>124</v>
      </c>
      <c r="B149" s="6"/>
      <c r="C149" s="170">
        <f>Прайс!C149</f>
        <v>2108</v>
      </c>
      <c r="D149" s="171">
        <f>Прайс!H149</f>
        <v>25</v>
      </c>
      <c r="E149" s="45" t="s">
        <v>17</v>
      </c>
      <c r="F149" s="59"/>
      <c r="G149" s="163">
        <f>ROUND(Прайс!J149*(1-$J$2),2)</f>
        <v>0.74</v>
      </c>
      <c r="H149" s="163">
        <f t="shared" si="8"/>
        <v>0.88800000000000001</v>
      </c>
      <c r="I149" s="163">
        <f t="shared" si="9"/>
        <v>0</v>
      </c>
      <c r="J149" s="144"/>
      <c r="K149" s="145"/>
      <c r="L149" s="105">
        <f>F149*Прайс!I149</f>
        <v>0</v>
      </c>
      <c r="M149" s="145"/>
      <c r="N149" s="164">
        <f>ROUND(Прайс!J149*$N$9*1.2,2)</f>
        <v>1.07</v>
      </c>
      <c r="O149" s="164">
        <f t="shared" si="10"/>
        <v>0</v>
      </c>
    </row>
    <row r="150" spans="1:15" x14ac:dyDescent="0.25">
      <c r="A150" s="6" t="s">
        <v>125</v>
      </c>
      <c r="B150" s="6"/>
      <c r="C150" s="170">
        <f>Прайс!C150</f>
        <v>2109</v>
      </c>
      <c r="D150" s="171">
        <f>Прайс!H150</f>
        <v>20</v>
      </c>
      <c r="E150" s="45" t="s">
        <v>17</v>
      </c>
      <c r="F150" s="59"/>
      <c r="G150" s="163">
        <f>ROUND(Прайс!J150*(1-$J$2),2)</f>
        <v>0.94</v>
      </c>
      <c r="H150" s="163">
        <f t="shared" si="8"/>
        <v>1.1279999999999999</v>
      </c>
      <c r="I150" s="163">
        <f t="shared" si="9"/>
        <v>0</v>
      </c>
      <c r="J150" s="144"/>
      <c r="K150" s="145"/>
      <c r="L150" s="105">
        <f>F150*Прайс!I150</f>
        <v>0</v>
      </c>
      <c r="M150" s="145"/>
      <c r="N150" s="164">
        <f>ROUND(Прайс!J150*$N$9*1.2,2)</f>
        <v>1.36</v>
      </c>
      <c r="O150" s="164">
        <f t="shared" si="10"/>
        <v>0</v>
      </c>
    </row>
    <row r="151" spans="1:15" x14ac:dyDescent="0.25">
      <c r="A151" s="6" t="s">
        <v>126</v>
      </c>
      <c r="B151" s="6"/>
      <c r="C151" s="170">
        <f>Прайс!C151</f>
        <v>2110</v>
      </c>
      <c r="D151" s="171">
        <f>Прайс!H151</f>
        <v>25</v>
      </c>
      <c r="E151" s="45" t="s">
        <v>17</v>
      </c>
      <c r="F151" s="59"/>
      <c r="G151" s="163">
        <f>ROUND(Прайс!J151*(1-$J$2),2)</f>
        <v>0.49</v>
      </c>
      <c r="H151" s="163">
        <f t="shared" si="8"/>
        <v>0.58799999999999997</v>
      </c>
      <c r="I151" s="163">
        <f t="shared" si="9"/>
        <v>0</v>
      </c>
      <c r="J151" s="144"/>
      <c r="K151" s="145"/>
      <c r="L151" s="105">
        <f>F151*Прайс!I151</f>
        <v>0</v>
      </c>
      <c r="M151" s="145"/>
      <c r="N151" s="164">
        <f>ROUND(Прайс!J151*$N$9*1.2,2)</f>
        <v>0.7</v>
      </c>
      <c r="O151" s="164">
        <f t="shared" si="10"/>
        <v>0</v>
      </c>
    </row>
    <row r="152" spans="1:15" x14ac:dyDescent="0.25">
      <c r="A152" s="6" t="s">
        <v>127</v>
      </c>
      <c r="B152" s="6"/>
      <c r="C152" s="170">
        <f>Прайс!C152</f>
        <v>2111</v>
      </c>
      <c r="D152" s="171">
        <f>Прайс!H152</f>
        <v>25</v>
      </c>
      <c r="E152" s="45" t="s">
        <v>17</v>
      </c>
      <c r="F152" s="59"/>
      <c r="G152" s="163">
        <f>ROUND(Прайс!J152*(1-$J$2),2)</f>
        <v>0.65</v>
      </c>
      <c r="H152" s="163">
        <f t="shared" si="8"/>
        <v>0.78</v>
      </c>
      <c r="I152" s="163">
        <f t="shared" si="9"/>
        <v>0</v>
      </c>
      <c r="J152" s="144"/>
      <c r="K152" s="145"/>
      <c r="L152" s="105">
        <f>F152*Прайс!I152</f>
        <v>0</v>
      </c>
      <c r="M152" s="145"/>
      <c r="N152" s="164">
        <f>ROUND(Прайс!J152*$N$9*1.2,2)</f>
        <v>0.94</v>
      </c>
      <c r="O152" s="164">
        <f t="shared" si="10"/>
        <v>0</v>
      </c>
    </row>
    <row r="153" spans="1:15" x14ac:dyDescent="0.25">
      <c r="A153" s="6" t="s">
        <v>128</v>
      </c>
      <c r="B153" s="6"/>
      <c r="C153" s="170">
        <f>Прайс!C153</f>
        <v>2112</v>
      </c>
      <c r="D153" s="171">
        <f>Прайс!H153</f>
        <v>20</v>
      </c>
      <c r="E153" s="45" t="s">
        <v>17</v>
      </c>
      <c r="F153" s="59"/>
      <c r="G153" s="163">
        <f>ROUND(Прайс!J153*(1-$J$2),2)</f>
        <v>0.96</v>
      </c>
      <c r="H153" s="163">
        <f t="shared" si="8"/>
        <v>1.1519999999999999</v>
      </c>
      <c r="I153" s="163">
        <f t="shared" si="9"/>
        <v>0</v>
      </c>
      <c r="J153" s="144"/>
      <c r="K153" s="145"/>
      <c r="L153" s="105">
        <f>F153*Прайс!I153</f>
        <v>0</v>
      </c>
      <c r="M153" s="145"/>
      <c r="N153" s="164">
        <f>ROUND(Прайс!J153*$N$9*1.2,2)</f>
        <v>1.38</v>
      </c>
      <c r="O153" s="164">
        <f t="shared" si="10"/>
        <v>0</v>
      </c>
    </row>
    <row r="154" spans="1:15" ht="3" customHeight="1" x14ac:dyDescent="0.25">
      <c r="A154" s="6" t="s">
        <v>68</v>
      </c>
      <c r="B154" s="6"/>
      <c r="C154" s="170" t="str">
        <f>Прайс!C154</f>
        <v>Код</v>
      </c>
      <c r="D154" s="171">
        <v>0</v>
      </c>
      <c r="E154" s="45">
        <v>0</v>
      </c>
      <c r="F154" s="58"/>
      <c r="G154" s="62">
        <v>0</v>
      </c>
      <c r="H154" s="62">
        <v>0</v>
      </c>
      <c r="I154" s="62">
        <v>0</v>
      </c>
      <c r="J154" s="144"/>
      <c r="K154" s="145"/>
      <c r="L154" s="105"/>
      <c r="M154" s="145"/>
      <c r="N154" s="107"/>
      <c r="O154" s="108"/>
    </row>
    <row r="155" spans="1:15" x14ac:dyDescent="0.25">
      <c r="A155" s="6" t="s">
        <v>129</v>
      </c>
      <c r="B155" s="6"/>
      <c r="C155" s="170">
        <f>Прайс!C155</f>
        <v>2201</v>
      </c>
      <c r="D155" s="171">
        <f>Прайс!H155</f>
        <v>50</v>
      </c>
      <c r="E155" s="45" t="s">
        <v>17</v>
      </c>
      <c r="F155" s="59"/>
      <c r="G155" s="163">
        <f>ROUND(Прайс!J155*(1-$J$2),2)</f>
        <v>0.15</v>
      </c>
      <c r="H155" s="163">
        <f t="shared" ref="H155:H218" si="11">G155*1.2</f>
        <v>0.18</v>
      </c>
      <c r="I155" s="163">
        <f t="shared" ref="I155:I218" si="12">F155*H155</f>
        <v>0</v>
      </c>
      <c r="J155" s="144"/>
      <c r="K155" s="145"/>
      <c r="L155" s="105">
        <f>F155*Прайс!I155</f>
        <v>0</v>
      </c>
      <c r="M155" s="145"/>
      <c r="N155" s="164">
        <f>ROUND(Прайс!J155*$N$9*1.2,2)</f>
        <v>0.22</v>
      </c>
      <c r="O155" s="164">
        <f t="shared" ref="O155:O218" si="13">F155*N155</f>
        <v>0</v>
      </c>
    </row>
    <row r="156" spans="1:15" x14ac:dyDescent="0.25">
      <c r="A156" s="63" t="s">
        <v>130</v>
      </c>
      <c r="B156" s="63"/>
      <c r="C156" s="170">
        <f>Прайс!C156</f>
        <v>2202</v>
      </c>
      <c r="D156" s="171">
        <f>Прайс!H156</f>
        <v>50</v>
      </c>
      <c r="E156" s="45" t="s">
        <v>17</v>
      </c>
      <c r="F156" s="59"/>
      <c r="G156" s="163">
        <f>ROUND(Прайс!J156*(1-$J$2),2)</f>
        <v>0.19</v>
      </c>
      <c r="H156" s="163">
        <f t="shared" si="11"/>
        <v>0.22799999999999998</v>
      </c>
      <c r="I156" s="163">
        <f t="shared" si="12"/>
        <v>0</v>
      </c>
      <c r="J156" s="144"/>
      <c r="K156" s="145"/>
      <c r="L156" s="105">
        <f>F156*Прайс!I156</f>
        <v>0</v>
      </c>
      <c r="M156" s="145"/>
      <c r="N156" s="164">
        <f>ROUND(Прайс!J156*$N$9*1.2,2)</f>
        <v>0.27</v>
      </c>
      <c r="O156" s="164">
        <f t="shared" si="13"/>
        <v>0</v>
      </c>
    </row>
    <row r="157" spans="1:15" x14ac:dyDescent="0.25">
      <c r="A157" s="63" t="s">
        <v>131</v>
      </c>
      <c r="B157" s="63"/>
      <c r="C157" s="170">
        <f>Прайс!C157</f>
        <v>2203</v>
      </c>
      <c r="D157" s="171">
        <f>Прайс!H157</f>
        <v>50</v>
      </c>
      <c r="E157" s="45" t="s">
        <v>17</v>
      </c>
      <c r="F157" s="59"/>
      <c r="G157" s="163">
        <f>ROUND(Прайс!J157*(1-$J$2),2)</f>
        <v>0.23</v>
      </c>
      <c r="H157" s="163">
        <f t="shared" si="11"/>
        <v>0.27600000000000002</v>
      </c>
      <c r="I157" s="163">
        <f t="shared" si="12"/>
        <v>0</v>
      </c>
      <c r="J157" s="144"/>
      <c r="K157" s="145"/>
      <c r="L157" s="105">
        <f>F157*Прайс!I157</f>
        <v>0</v>
      </c>
      <c r="M157" s="145"/>
      <c r="N157" s="164">
        <f>ROUND(Прайс!J157*$N$9*1.2,2)</f>
        <v>0.33</v>
      </c>
      <c r="O157" s="164">
        <f t="shared" si="13"/>
        <v>0</v>
      </c>
    </row>
    <row r="158" spans="1:15" x14ac:dyDescent="0.25">
      <c r="A158" s="63" t="s">
        <v>132</v>
      </c>
      <c r="B158" s="63"/>
      <c r="C158" s="170">
        <f>Прайс!C158</f>
        <v>2204</v>
      </c>
      <c r="D158" s="171">
        <f>Прайс!H158</f>
        <v>50</v>
      </c>
      <c r="E158" s="45" t="s">
        <v>17</v>
      </c>
      <c r="F158" s="59"/>
      <c r="G158" s="163">
        <f>ROUND(Прайс!J158*(1-$J$2),2)</f>
        <v>0.27</v>
      </c>
      <c r="H158" s="163">
        <f t="shared" si="11"/>
        <v>0.32400000000000001</v>
      </c>
      <c r="I158" s="163">
        <f t="shared" si="12"/>
        <v>0</v>
      </c>
      <c r="J158" s="144"/>
      <c r="K158" s="145"/>
      <c r="L158" s="105">
        <f>F158*Прайс!I158</f>
        <v>0</v>
      </c>
      <c r="M158" s="145"/>
      <c r="N158" s="164">
        <f>ROUND(Прайс!J158*$N$9*1.2,2)</f>
        <v>0.39</v>
      </c>
      <c r="O158" s="164">
        <f t="shared" si="13"/>
        <v>0</v>
      </c>
    </row>
    <row r="159" spans="1:15" x14ac:dyDescent="0.25">
      <c r="A159" s="63" t="s">
        <v>133</v>
      </c>
      <c r="B159" s="63"/>
      <c r="C159" s="170">
        <f>Прайс!C159</f>
        <v>2205</v>
      </c>
      <c r="D159" s="171">
        <f>Прайс!H159</f>
        <v>50</v>
      </c>
      <c r="E159" s="45" t="s">
        <v>17</v>
      </c>
      <c r="F159" s="59"/>
      <c r="G159" s="163">
        <f>ROUND(Прайс!J159*(1-$J$2),2)</f>
        <v>0.31</v>
      </c>
      <c r="H159" s="163">
        <f t="shared" si="11"/>
        <v>0.372</v>
      </c>
      <c r="I159" s="163">
        <f t="shared" si="12"/>
        <v>0</v>
      </c>
      <c r="J159" s="144"/>
      <c r="K159" s="145"/>
      <c r="L159" s="105">
        <f>F159*Прайс!I159</f>
        <v>0</v>
      </c>
      <c r="M159" s="145"/>
      <c r="N159" s="164">
        <f>ROUND(Прайс!J159*$N$9*1.2,2)</f>
        <v>0.45</v>
      </c>
      <c r="O159" s="164">
        <f t="shared" si="13"/>
        <v>0</v>
      </c>
    </row>
    <row r="160" spans="1:15" x14ac:dyDescent="0.25">
      <c r="A160" s="63" t="s">
        <v>134</v>
      </c>
      <c r="B160" s="63"/>
      <c r="C160" s="170">
        <f>Прайс!C160</f>
        <v>2206</v>
      </c>
      <c r="D160" s="171">
        <f>Прайс!H160</f>
        <v>25</v>
      </c>
      <c r="E160" s="45" t="s">
        <v>17</v>
      </c>
      <c r="F160" s="59"/>
      <c r="G160" s="163">
        <f>ROUND(Прайс!J160*(1-$J$2),2)</f>
        <v>0.39</v>
      </c>
      <c r="H160" s="163">
        <f t="shared" si="11"/>
        <v>0.46799999999999997</v>
      </c>
      <c r="I160" s="163">
        <f t="shared" si="12"/>
        <v>0</v>
      </c>
      <c r="J160" s="144"/>
      <c r="K160" s="145"/>
      <c r="L160" s="105">
        <f>F160*Прайс!I160</f>
        <v>0</v>
      </c>
      <c r="M160" s="145"/>
      <c r="N160" s="164">
        <f>ROUND(Прайс!J160*$N$9*1.2,2)</f>
        <v>0.56000000000000005</v>
      </c>
      <c r="O160" s="164">
        <f t="shared" si="13"/>
        <v>0</v>
      </c>
    </row>
    <row r="161" spans="1:15" x14ac:dyDescent="0.25">
      <c r="A161" s="63" t="s">
        <v>135</v>
      </c>
      <c r="B161" s="63"/>
      <c r="C161" s="170">
        <f>Прайс!C161</f>
        <v>2207</v>
      </c>
      <c r="D161" s="171">
        <f>Прайс!H161</f>
        <v>20</v>
      </c>
      <c r="E161" s="45" t="s">
        <v>17</v>
      </c>
      <c r="F161" s="59"/>
      <c r="G161" s="163">
        <f>ROUND(Прайс!J161*(1-$J$2),2)</f>
        <v>0.45</v>
      </c>
      <c r="H161" s="163">
        <f t="shared" si="11"/>
        <v>0.54</v>
      </c>
      <c r="I161" s="163">
        <f t="shared" si="12"/>
        <v>0</v>
      </c>
      <c r="J161" s="144"/>
      <c r="K161" s="145"/>
      <c r="L161" s="105">
        <f>F161*Прайс!I161</f>
        <v>0</v>
      </c>
      <c r="M161" s="145"/>
      <c r="N161" s="164">
        <f>ROUND(Прайс!J161*$N$9*1.2,2)</f>
        <v>0.65</v>
      </c>
      <c r="O161" s="164">
        <f t="shared" si="13"/>
        <v>0</v>
      </c>
    </row>
    <row r="162" spans="1:15" x14ac:dyDescent="0.25">
      <c r="A162" s="63" t="s">
        <v>136</v>
      </c>
      <c r="B162" s="63"/>
      <c r="C162" s="170">
        <f>Прайс!C162</f>
        <v>2208</v>
      </c>
      <c r="D162" s="171">
        <f>Прайс!H162</f>
        <v>20</v>
      </c>
      <c r="E162" s="45" t="s">
        <v>17</v>
      </c>
      <c r="F162" s="59"/>
      <c r="G162" s="163">
        <f>ROUND(Прайс!J162*(1-$J$2),2)</f>
        <v>0.5</v>
      </c>
      <c r="H162" s="163">
        <f t="shared" si="11"/>
        <v>0.6</v>
      </c>
      <c r="I162" s="163">
        <f t="shared" si="12"/>
        <v>0</v>
      </c>
      <c r="J162" s="144"/>
      <c r="K162" s="145"/>
      <c r="L162" s="105">
        <f>F162*Прайс!I162</f>
        <v>0</v>
      </c>
      <c r="M162" s="145"/>
      <c r="N162" s="164">
        <f>ROUND(Прайс!J162*$N$9*1.2,2)</f>
        <v>0.72</v>
      </c>
      <c r="O162" s="164">
        <f t="shared" si="13"/>
        <v>0</v>
      </c>
    </row>
    <row r="163" spans="1:15" x14ac:dyDescent="0.25">
      <c r="A163" s="63" t="s">
        <v>137</v>
      </c>
      <c r="B163" s="63"/>
      <c r="C163" s="170">
        <f>Прайс!C163</f>
        <v>2209</v>
      </c>
      <c r="D163" s="171">
        <f>Прайс!H163</f>
        <v>20</v>
      </c>
      <c r="E163" s="45" t="s">
        <v>17</v>
      </c>
      <c r="F163" s="59"/>
      <c r="G163" s="163">
        <f>ROUND(Прайс!J163*(1-$J$2),2)</f>
        <v>0.56999999999999995</v>
      </c>
      <c r="H163" s="163">
        <f t="shared" si="11"/>
        <v>0.68399999999999994</v>
      </c>
      <c r="I163" s="163">
        <f t="shared" si="12"/>
        <v>0</v>
      </c>
      <c r="J163" s="144"/>
      <c r="K163" s="145"/>
      <c r="L163" s="105">
        <f>F163*Прайс!I163</f>
        <v>0</v>
      </c>
      <c r="M163" s="145"/>
      <c r="N163" s="164">
        <f>ROUND(Прайс!J163*$N$9*1.2,2)</f>
        <v>0.83</v>
      </c>
      <c r="O163" s="164">
        <f t="shared" si="13"/>
        <v>0</v>
      </c>
    </row>
    <row r="164" spans="1:15" x14ac:dyDescent="0.25">
      <c r="A164" s="63" t="s">
        <v>138</v>
      </c>
      <c r="B164" s="63"/>
      <c r="C164" s="170">
        <f>Прайс!C164</f>
        <v>2210</v>
      </c>
      <c r="D164" s="171">
        <f>Прайс!H164</f>
        <v>20</v>
      </c>
      <c r="E164" s="45" t="s">
        <v>17</v>
      </c>
      <c r="F164" s="59"/>
      <c r="G164" s="163">
        <f>ROUND(Прайс!J164*(1-$J$2),2)</f>
        <v>0.65</v>
      </c>
      <c r="H164" s="163">
        <f t="shared" si="11"/>
        <v>0.78</v>
      </c>
      <c r="I164" s="163">
        <f t="shared" si="12"/>
        <v>0</v>
      </c>
      <c r="J164" s="144"/>
      <c r="K164" s="145"/>
      <c r="L164" s="105">
        <f>F164*Прайс!I164</f>
        <v>0</v>
      </c>
      <c r="M164" s="145"/>
      <c r="N164" s="164">
        <f>ROUND(Прайс!J164*$N$9*1.2,2)</f>
        <v>0.94</v>
      </c>
      <c r="O164" s="164">
        <f t="shared" si="13"/>
        <v>0</v>
      </c>
    </row>
    <row r="165" spans="1:15" x14ac:dyDescent="0.25">
      <c r="A165" s="63" t="s">
        <v>139</v>
      </c>
      <c r="B165" s="63"/>
      <c r="C165" s="170">
        <f>Прайс!C165</f>
        <v>2211</v>
      </c>
      <c r="D165" s="171">
        <f>Прайс!H165</f>
        <v>20</v>
      </c>
      <c r="E165" s="45" t="s">
        <v>17</v>
      </c>
      <c r="F165" s="59"/>
      <c r="G165" s="163">
        <f>ROUND(Прайс!J165*(1-$J$2),2)</f>
        <v>0.69</v>
      </c>
      <c r="H165" s="163">
        <f t="shared" si="11"/>
        <v>0.82799999999999996</v>
      </c>
      <c r="I165" s="163">
        <f t="shared" si="12"/>
        <v>0</v>
      </c>
      <c r="J165" s="144"/>
      <c r="K165" s="145"/>
      <c r="L165" s="105">
        <f>F165*Прайс!I165</f>
        <v>0</v>
      </c>
      <c r="M165" s="145"/>
      <c r="N165" s="164">
        <f>ROUND(Прайс!J165*$N$9*1.2,2)</f>
        <v>1</v>
      </c>
      <c r="O165" s="164">
        <f t="shared" si="13"/>
        <v>0</v>
      </c>
    </row>
    <row r="166" spans="1:15" x14ac:dyDescent="0.25">
      <c r="A166" s="63" t="s">
        <v>140</v>
      </c>
      <c r="B166" s="63"/>
      <c r="C166" s="170">
        <f>Прайс!C166</f>
        <v>2212</v>
      </c>
      <c r="D166" s="171">
        <f>Прайс!H166</f>
        <v>20</v>
      </c>
      <c r="E166" s="45" t="s">
        <v>17</v>
      </c>
      <c r="F166" s="59"/>
      <c r="G166" s="163">
        <f>ROUND(Прайс!J166*(1-$J$2),2)</f>
        <v>0.79</v>
      </c>
      <c r="H166" s="163">
        <f t="shared" si="11"/>
        <v>0.94799999999999995</v>
      </c>
      <c r="I166" s="163">
        <f t="shared" si="12"/>
        <v>0</v>
      </c>
      <c r="J166" s="144"/>
      <c r="K166" s="145"/>
      <c r="L166" s="105">
        <f>F166*Прайс!I166</f>
        <v>0</v>
      </c>
      <c r="M166" s="145"/>
      <c r="N166" s="164">
        <f>ROUND(Прайс!J166*$N$9*1.2,2)</f>
        <v>1.1299999999999999</v>
      </c>
      <c r="O166" s="164">
        <f t="shared" si="13"/>
        <v>0</v>
      </c>
    </row>
    <row r="167" spans="1:15" x14ac:dyDescent="0.25">
      <c r="A167" s="63" t="s">
        <v>141</v>
      </c>
      <c r="B167" s="63"/>
      <c r="C167" s="170">
        <f>Прайс!C167</f>
        <v>2213</v>
      </c>
      <c r="D167" s="171">
        <f>Прайс!H167</f>
        <v>10</v>
      </c>
      <c r="E167" s="45" t="s">
        <v>17</v>
      </c>
      <c r="F167" s="59"/>
      <c r="G167" s="163">
        <f>ROUND(Прайс!J167*(1-$J$2),2)</f>
        <v>0.89</v>
      </c>
      <c r="H167" s="163">
        <f t="shared" si="11"/>
        <v>1.0680000000000001</v>
      </c>
      <c r="I167" s="163">
        <f t="shared" si="12"/>
        <v>0</v>
      </c>
      <c r="J167" s="144"/>
      <c r="K167" s="145"/>
      <c r="L167" s="105">
        <f>F167*Прайс!I167</f>
        <v>0</v>
      </c>
      <c r="M167" s="145"/>
      <c r="N167" s="164">
        <f>ROUND(Прайс!J167*$N$9*1.2,2)</f>
        <v>1.29</v>
      </c>
      <c r="O167" s="164">
        <f t="shared" si="13"/>
        <v>0</v>
      </c>
    </row>
    <row r="168" spans="1:15" x14ac:dyDescent="0.25">
      <c r="A168" s="63" t="s">
        <v>142</v>
      </c>
      <c r="B168" s="63"/>
      <c r="C168" s="170">
        <f>Прайс!C168</f>
        <v>2214</v>
      </c>
      <c r="D168" s="171">
        <f>Прайс!H168</f>
        <v>10</v>
      </c>
      <c r="E168" s="45" t="s">
        <v>17</v>
      </c>
      <c r="F168" s="59"/>
      <c r="G168" s="163">
        <f>ROUND(Прайс!J168*(1-$J$2),2)</f>
        <v>1.03</v>
      </c>
      <c r="H168" s="163">
        <f t="shared" si="11"/>
        <v>1.236</v>
      </c>
      <c r="I168" s="163">
        <f t="shared" si="12"/>
        <v>0</v>
      </c>
      <c r="J168" s="144"/>
      <c r="K168" s="145"/>
      <c r="L168" s="105">
        <f>F168*Прайс!I168</f>
        <v>0</v>
      </c>
      <c r="M168" s="145"/>
      <c r="N168" s="164">
        <f>ROUND(Прайс!J168*$N$9*1.2,2)</f>
        <v>1.49</v>
      </c>
      <c r="O168" s="164">
        <f t="shared" si="13"/>
        <v>0</v>
      </c>
    </row>
    <row r="169" spans="1:15" x14ac:dyDescent="0.25">
      <c r="A169" s="63" t="s">
        <v>143</v>
      </c>
      <c r="B169" s="63"/>
      <c r="C169" s="170">
        <f>Прайс!C169</f>
        <v>2215</v>
      </c>
      <c r="D169" s="171">
        <f>Прайс!H169</f>
        <v>10</v>
      </c>
      <c r="E169" s="45" t="s">
        <v>17</v>
      </c>
      <c r="F169" s="59"/>
      <c r="G169" s="163">
        <f>ROUND(Прайс!J169*(1-$J$2),2)</f>
        <v>1.31</v>
      </c>
      <c r="H169" s="163">
        <f t="shared" si="11"/>
        <v>1.5720000000000001</v>
      </c>
      <c r="I169" s="163">
        <f t="shared" si="12"/>
        <v>0</v>
      </c>
      <c r="J169" s="144"/>
      <c r="K169" s="145"/>
      <c r="L169" s="105">
        <f>F169*Прайс!I169</f>
        <v>0</v>
      </c>
      <c r="M169" s="145"/>
      <c r="N169" s="164">
        <f>ROUND(Прайс!J169*$N$9*1.2,2)</f>
        <v>1.89</v>
      </c>
      <c r="O169" s="164">
        <f t="shared" si="13"/>
        <v>0</v>
      </c>
    </row>
    <row r="170" spans="1:15" x14ac:dyDescent="0.25">
      <c r="A170" s="63" t="s">
        <v>144</v>
      </c>
      <c r="B170" s="63"/>
      <c r="C170" s="170">
        <f>Прайс!C170</f>
        <v>2216</v>
      </c>
      <c r="D170" s="171">
        <f>Прайс!H170</f>
        <v>10</v>
      </c>
      <c r="E170" s="45" t="s">
        <v>17</v>
      </c>
      <c r="F170" s="59"/>
      <c r="G170" s="163">
        <f>ROUND(Прайс!J170*(1-$J$2),2)</f>
        <v>1.75</v>
      </c>
      <c r="H170" s="163">
        <f t="shared" si="11"/>
        <v>2.1</v>
      </c>
      <c r="I170" s="163">
        <f t="shared" si="12"/>
        <v>0</v>
      </c>
      <c r="J170" s="144"/>
      <c r="K170" s="145"/>
      <c r="L170" s="105">
        <f>F170*Прайс!I170</f>
        <v>0</v>
      </c>
      <c r="M170" s="145"/>
      <c r="N170" s="164">
        <f>ROUND(Прайс!J170*$N$9*1.2,2)</f>
        <v>2.52</v>
      </c>
      <c r="O170" s="164">
        <f t="shared" si="13"/>
        <v>0</v>
      </c>
    </row>
    <row r="171" spans="1:15" x14ac:dyDescent="0.25">
      <c r="A171" s="63" t="s">
        <v>145</v>
      </c>
      <c r="B171" s="63"/>
      <c r="C171" s="170">
        <f>Прайс!C171</f>
        <v>2217</v>
      </c>
      <c r="D171" s="171">
        <f>Прайс!H171</f>
        <v>5</v>
      </c>
      <c r="E171" s="45" t="s">
        <v>17</v>
      </c>
      <c r="F171" s="59"/>
      <c r="G171" s="163">
        <f>ROUND(Прайс!J171*(1-$J$2),2)</f>
        <v>1.98</v>
      </c>
      <c r="H171" s="163">
        <f t="shared" si="11"/>
        <v>2.3759999999999999</v>
      </c>
      <c r="I171" s="163">
        <f t="shared" si="12"/>
        <v>0</v>
      </c>
      <c r="J171" s="144"/>
      <c r="K171" s="145"/>
      <c r="L171" s="105">
        <f>F171*Прайс!I171</f>
        <v>0</v>
      </c>
      <c r="M171" s="145"/>
      <c r="N171" s="164">
        <f>ROUND(Прайс!J171*$N$9*1.2,2)</f>
        <v>2.85</v>
      </c>
      <c r="O171" s="164">
        <f t="shared" si="13"/>
        <v>0</v>
      </c>
    </row>
    <row r="172" spans="1:15" x14ac:dyDescent="0.25">
      <c r="A172" s="63" t="s">
        <v>146</v>
      </c>
      <c r="B172" s="63"/>
      <c r="C172" s="170">
        <f>Прайс!C172</f>
        <v>2219</v>
      </c>
      <c r="D172" s="171">
        <f>Прайс!H172</f>
        <v>5</v>
      </c>
      <c r="E172" s="45" t="s">
        <v>17</v>
      </c>
      <c r="F172" s="59"/>
      <c r="G172" s="163">
        <f>ROUND(Прайс!J172*(1-$J$2),2)</f>
        <v>2.44</v>
      </c>
      <c r="H172" s="163">
        <f t="shared" si="11"/>
        <v>2.9279999999999999</v>
      </c>
      <c r="I172" s="163">
        <f t="shared" si="12"/>
        <v>0</v>
      </c>
      <c r="J172" s="144"/>
      <c r="K172" s="145"/>
      <c r="L172" s="105">
        <f>F172*Прайс!I172</f>
        <v>0</v>
      </c>
      <c r="M172" s="145"/>
      <c r="N172" s="164">
        <f>ROUND(Прайс!J172*$N$9*1.2,2)</f>
        <v>3.52</v>
      </c>
      <c r="O172" s="164">
        <f t="shared" si="13"/>
        <v>0</v>
      </c>
    </row>
    <row r="173" spans="1:15" x14ac:dyDescent="0.25">
      <c r="A173" s="63" t="s">
        <v>147</v>
      </c>
      <c r="B173" s="63"/>
      <c r="C173" s="170">
        <f>Прайс!C173</f>
        <v>2221</v>
      </c>
      <c r="D173" s="171">
        <f>Прайс!H173</f>
        <v>50</v>
      </c>
      <c r="E173" s="45" t="s">
        <v>17</v>
      </c>
      <c r="F173" s="59"/>
      <c r="G173" s="163">
        <f>ROUND(Прайс!J173*(1-$J$2),2)</f>
        <v>0.22</v>
      </c>
      <c r="H173" s="163">
        <f t="shared" si="11"/>
        <v>0.26400000000000001</v>
      </c>
      <c r="I173" s="163">
        <f t="shared" si="12"/>
        <v>0</v>
      </c>
      <c r="J173" s="144"/>
      <c r="K173" s="145"/>
      <c r="L173" s="105">
        <f>F173*Прайс!I173</f>
        <v>0</v>
      </c>
      <c r="M173" s="145"/>
      <c r="N173" s="164">
        <f>ROUND(Прайс!J173*$N$9*1.2,2)</f>
        <v>0.32</v>
      </c>
      <c r="O173" s="164">
        <f t="shared" si="13"/>
        <v>0</v>
      </c>
    </row>
    <row r="174" spans="1:15" x14ac:dyDescent="0.25">
      <c r="A174" s="63" t="s">
        <v>148</v>
      </c>
      <c r="B174" s="63"/>
      <c r="C174" s="170">
        <f>Прайс!C174</f>
        <v>2222</v>
      </c>
      <c r="D174" s="171">
        <f>Прайс!H174</f>
        <v>50</v>
      </c>
      <c r="E174" s="45" t="s">
        <v>17</v>
      </c>
      <c r="F174" s="59"/>
      <c r="G174" s="163">
        <f>ROUND(Прайс!J174*(1-$J$2),2)</f>
        <v>0.24</v>
      </c>
      <c r="H174" s="163">
        <f t="shared" si="11"/>
        <v>0.28799999999999998</v>
      </c>
      <c r="I174" s="163">
        <f t="shared" si="12"/>
        <v>0</v>
      </c>
      <c r="J174" s="144"/>
      <c r="K174" s="145"/>
      <c r="L174" s="105">
        <f>F174*Прайс!I174</f>
        <v>0</v>
      </c>
      <c r="M174" s="145"/>
      <c r="N174" s="164">
        <f>ROUND(Прайс!J174*$N$9*1.2,2)</f>
        <v>0.35</v>
      </c>
      <c r="O174" s="164">
        <f t="shared" si="13"/>
        <v>0</v>
      </c>
    </row>
    <row r="175" spans="1:15" x14ac:dyDescent="0.25">
      <c r="A175" s="63" t="s">
        <v>149</v>
      </c>
      <c r="B175" s="63"/>
      <c r="C175" s="170">
        <f>Прайс!C175</f>
        <v>2223</v>
      </c>
      <c r="D175" s="171">
        <f>Прайс!H175</f>
        <v>50</v>
      </c>
      <c r="E175" s="45" t="s">
        <v>17</v>
      </c>
      <c r="F175" s="59"/>
      <c r="G175" s="163">
        <f>ROUND(Прайс!J175*(1-$J$2),2)</f>
        <v>0.32</v>
      </c>
      <c r="H175" s="163">
        <f t="shared" si="11"/>
        <v>0.38400000000000001</v>
      </c>
      <c r="I175" s="163">
        <f t="shared" si="12"/>
        <v>0</v>
      </c>
      <c r="J175" s="144"/>
      <c r="K175" s="145"/>
      <c r="L175" s="105">
        <f>F175*Прайс!I175</f>
        <v>0</v>
      </c>
      <c r="M175" s="145"/>
      <c r="N175" s="164">
        <f>ROUND(Прайс!J175*$N$9*1.2,2)</f>
        <v>0.46</v>
      </c>
      <c r="O175" s="164">
        <f t="shared" si="13"/>
        <v>0</v>
      </c>
    </row>
    <row r="176" spans="1:15" x14ac:dyDescent="0.25">
      <c r="A176" s="63" t="s">
        <v>150</v>
      </c>
      <c r="B176" s="63"/>
      <c r="C176" s="170">
        <f>Прайс!C176</f>
        <v>2224</v>
      </c>
      <c r="D176" s="171">
        <f>Прайс!H176</f>
        <v>20</v>
      </c>
      <c r="E176" s="45" t="s">
        <v>17</v>
      </c>
      <c r="F176" s="59"/>
      <c r="G176" s="163">
        <f>ROUND(Прайс!J176*(1-$J$2),2)</f>
        <v>0.35</v>
      </c>
      <c r="H176" s="163">
        <f t="shared" si="11"/>
        <v>0.42</v>
      </c>
      <c r="I176" s="163">
        <f t="shared" si="12"/>
        <v>0</v>
      </c>
      <c r="J176" s="144"/>
      <c r="K176" s="145"/>
      <c r="L176" s="105">
        <f>F176*Прайс!I176</f>
        <v>0</v>
      </c>
      <c r="M176" s="145"/>
      <c r="N176" s="164">
        <f>ROUND(Прайс!J176*$N$9*1.2,2)</f>
        <v>0.51</v>
      </c>
      <c r="O176" s="164">
        <f t="shared" si="13"/>
        <v>0</v>
      </c>
    </row>
    <row r="177" spans="1:15" x14ac:dyDescent="0.25">
      <c r="A177" s="63" t="s">
        <v>151</v>
      </c>
      <c r="B177" s="63"/>
      <c r="C177" s="170">
        <f>Прайс!C177</f>
        <v>2225</v>
      </c>
      <c r="D177" s="171">
        <f>Прайс!H177</f>
        <v>20</v>
      </c>
      <c r="E177" s="45" t="s">
        <v>17</v>
      </c>
      <c r="F177" s="59"/>
      <c r="G177" s="163">
        <f>ROUND(Прайс!J177*(1-$J$2),2)</f>
        <v>0.41</v>
      </c>
      <c r="H177" s="163">
        <f t="shared" si="11"/>
        <v>0.49199999999999994</v>
      </c>
      <c r="I177" s="163">
        <f t="shared" si="12"/>
        <v>0</v>
      </c>
      <c r="J177" s="144"/>
      <c r="K177" s="145"/>
      <c r="L177" s="105">
        <f>F177*Прайс!I177</f>
        <v>0</v>
      </c>
      <c r="M177" s="145"/>
      <c r="N177" s="164">
        <f>ROUND(Прайс!J177*$N$9*1.2,2)</f>
        <v>0.59</v>
      </c>
      <c r="O177" s="164">
        <f t="shared" si="13"/>
        <v>0</v>
      </c>
    </row>
    <row r="178" spans="1:15" x14ac:dyDescent="0.25">
      <c r="A178" s="63" t="s">
        <v>152</v>
      </c>
      <c r="B178" s="63"/>
      <c r="C178" s="170">
        <f>Прайс!C178</f>
        <v>2226</v>
      </c>
      <c r="D178" s="171">
        <f>Прайс!H178</f>
        <v>20</v>
      </c>
      <c r="E178" s="45" t="s">
        <v>17</v>
      </c>
      <c r="F178" s="59"/>
      <c r="G178" s="163">
        <f>ROUND(Прайс!J178*(1-$J$2),2)</f>
        <v>0.47</v>
      </c>
      <c r="H178" s="163">
        <f t="shared" si="11"/>
        <v>0.56399999999999995</v>
      </c>
      <c r="I178" s="163">
        <f t="shared" si="12"/>
        <v>0</v>
      </c>
      <c r="J178" s="144"/>
      <c r="K178" s="145"/>
      <c r="L178" s="105">
        <f>F178*Прайс!I178</f>
        <v>0</v>
      </c>
      <c r="M178" s="145"/>
      <c r="N178" s="164">
        <f>ROUND(Прайс!J178*$N$9*1.2,2)</f>
        <v>0.68</v>
      </c>
      <c r="O178" s="164">
        <f t="shared" si="13"/>
        <v>0</v>
      </c>
    </row>
    <row r="179" spans="1:15" x14ac:dyDescent="0.25">
      <c r="A179" s="63" t="s">
        <v>153</v>
      </c>
      <c r="B179" s="63"/>
      <c r="C179" s="170">
        <f>Прайс!C179</f>
        <v>2227</v>
      </c>
      <c r="D179" s="171">
        <f>Прайс!H179</f>
        <v>20</v>
      </c>
      <c r="E179" s="45" t="s">
        <v>17</v>
      </c>
      <c r="F179" s="59"/>
      <c r="G179" s="163">
        <f>ROUND(Прайс!J179*(1-$J$2),2)</f>
        <v>0.62</v>
      </c>
      <c r="H179" s="163">
        <f t="shared" si="11"/>
        <v>0.74399999999999999</v>
      </c>
      <c r="I179" s="163">
        <f t="shared" si="12"/>
        <v>0</v>
      </c>
      <c r="J179" s="144"/>
      <c r="K179" s="145"/>
      <c r="L179" s="105">
        <f>F179*Прайс!I179</f>
        <v>0</v>
      </c>
      <c r="M179" s="145"/>
      <c r="N179" s="164">
        <f>ROUND(Прайс!J179*$N$9*1.2,2)</f>
        <v>0.89</v>
      </c>
      <c r="O179" s="164">
        <f t="shared" si="13"/>
        <v>0</v>
      </c>
    </row>
    <row r="180" spans="1:15" x14ac:dyDescent="0.25">
      <c r="A180" s="63" t="s">
        <v>154</v>
      </c>
      <c r="B180" s="63"/>
      <c r="C180" s="170">
        <f>Прайс!C180</f>
        <v>2228</v>
      </c>
      <c r="D180" s="171">
        <f>Прайс!H180</f>
        <v>20</v>
      </c>
      <c r="E180" s="45" t="s">
        <v>17</v>
      </c>
      <c r="F180" s="59"/>
      <c r="G180" s="163">
        <f>ROUND(Прайс!J180*(1-$J$2),2)</f>
        <v>0.71</v>
      </c>
      <c r="H180" s="163">
        <f t="shared" si="11"/>
        <v>0.85199999999999998</v>
      </c>
      <c r="I180" s="163">
        <f t="shared" si="12"/>
        <v>0</v>
      </c>
      <c r="J180" s="144"/>
      <c r="K180" s="145"/>
      <c r="L180" s="105">
        <f>F180*Прайс!I180</f>
        <v>0</v>
      </c>
      <c r="M180" s="145"/>
      <c r="N180" s="164">
        <f>ROUND(Прайс!J180*$N$9*1.2,2)</f>
        <v>1.02</v>
      </c>
      <c r="O180" s="164">
        <f t="shared" si="13"/>
        <v>0</v>
      </c>
    </row>
    <row r="181" spans="1:15" x14ac:dyDescent="0.25">
      <c r="A181" s="63" t="s">
        <v>155</v>
      </c>
      <c r="B181" s="63"/>
      <c r="C181" s="170">
        <f>Прайс!C181</f>
        <v>2229</v>
      </c>
      <c r="D181" s="171">
        <f>Прайс!H181</f>
        <v>20</v>
      </c>
      <c r="E181" s="45" t="s">
        <v>17</v>
      </c>
      <c r="F181" s="59"/>
      <c r="G181" s="163">
        <f>ROUND(Прайс!J181*(1-$J$2),2)</f>
        <v>0.75</v>
      </c>
      <c r="H181" s="163">
        <f t="shared" si="11"/>
        <v>0.89999999999999991</v>
      </c>
      <c r="I181" s="163">
        <f t="shared" si="12"/>
        <v>0</v>
      </c>
      <c r="J181" s="144"/>
      <c r="K181" s="145"/>
      <c r="L181" s="105">
        <f>F181*Прайс!I181</f>
        <v>0</v>
      </c>
      <c r="M181" s="145"/>
      <c r="N181" s="164">
        <f>ROUND(Прайс!J181*$N$9*1.2,2)</f>
        <v>1.08</v>
      </c>
      <c r="O181" s="164">
        <f t="shared" si="13"/>
        <v>0</v>
      </c>
    </row>
    <row r="182" spans="1:15" x14ac:dyDescent="0.25">
      <c r="A182" s="63" t="s">
        <v>156</v>
      </c>
      <c r="B182" s="63"/>
      <c r="C182" s="170">
        <f>Прайс!C182</f>
        <v>2230</v>
      </c>
      <c r="D182" s="171">
        <f>Прайс!H182</f>
        <v>10</v>
      </c>
      <c r="E182" s="45" t="s">
        <v>17</v>
      </c>
      <c r="F182" s="59"/>
      <c r="G182" s="163">
        <f>ROUND(Прайс!J182*(1-$J$2),2)</f>
        <v>0.97</v>
      </c>
      <c r="H182" s="163">
        <f t="shared" si="11"/>
        <v>1.1639999999999999</v>
      </c>
      <c r="I182" s="163">
        <f t="shared" si="12"/>
        <v>0</v>
      </c>
      <c r="J182" s="144"/>
      <c r="K182" s="145"/>
      <c r="L182" s="105">
        <f>F182*Прайс!I182</f>
        <v>0</v>
      </c>
      <c r="M182" s="145"/>
      <c r="N182" s="164">
        <f>ROUND(Прайс!J182*$N$9*1.2,2)</f>
        <v>1.4</v>
      </c>
      <c r="O182" s="164">
        <f t="shared" si="13"/>
        <v>0</v>
      </c>
    </row>
    <row r="183" spans="1:15" x14ac:dyDescent="0.25">
      <c r="A183" s="63" t="s">
        <v>157</v>
      </c>
      <c r="B183" s="63"/>
      <c r="C183" s="170">
        <f>Прайс!C183</f>
        <v>2231</v>
      </c>
      <c r="D183" s="171">
        <f>Прайс!H183</f>
        <v>10</v>
      </c>
      <c r="E183" s="45" t="s">
        <v>17</v>
      </c>
      <c r="F183" s="59"/>
      <c r="G183" s="163">
        <f>ROUND(Прайс!J183*(1-$J$2),2)</f>
        <v>0.96</v>
      </c>
      <c r="H183" s="163">
        <f t="shared" si="11"/>
        <v>1.1519999999999999</v>
      </c>
      <c r="I183" s="163">
        <f t="shared" si="12"/>
        <v>0</v>
      </c>
      <c r="J183" s="144"/>
      <c r="K183" s="145"/>
      <c r="L183" s="105">
        <f>F183*Прайс!I183</f>
        <v>0</v>
      </c>
      <c r="M183" s="145"/>
      <c r="N183" s="164">
        <f>ROUND(Прайс!J183*$N$9*1.2,2)</f>
        <v>1.38</v>
      </c>
      <c r="O183" s="164">
        <f t="shared" si="13"/>
        <v>0</v>
      </c>
    </row>
    <row r="184" spans="1:15" x14ac:dyDescent="0.25">
      <c r="A184" s="63" t="s">
        <v>158</v>
      </c>
      <c r="B184" s="63"/>
      <c r="C184" s="170">
        <f>Прайс!C184</f>
        <v>2232</v>
      </c>
      <c r="D184" s="171">
        <f>Прайс!H184</f>
        <v>10</v>
      </c>
      <c r="E184" s="45" t="s">
        <v>17</v>
      </c>
      <c r="F184" s="59"/>
      <c r="G184" s="163">
        <f>ROUND(Прайс!J184*(1-$J$2),2)</f>
        <v>1.28</v>
      </c>
      <c r="H184" s="163">
        <f t="shared" si="11"/>
        <v>1.536</v>
      </c>
      <c r="I184" s="163">
        <f t="shared" si="12"/>
        <v>0</v>
      </c>
      <c r="J184" s="144"/>
      <c r="K184" s="145"/>
      <c r="L184" s="105">
        <f>F184*Прайс!I184</f>
        <v>0</v>
      </c>
      <c r="M184" s="145"/>
      <c r="N184" s="164">
        <f>ROUND(Прайс!J184*$N$9*1.2,2)</f>
        <v>1.85</v>
      </c>
      <c r="O184" s="164">
        <f t="shared" si="13"/>
        <v>0</v>
      </c>
    </row>
    <row r="185" spans="1:15" x14ac:dyDescent="0.25">
      <c r="A185" s="63" t="s">
        <v>159</v>
      </c>
      <c r="B185" s="63"/>
      <c r="C185" s="170">
        <f>Прайс!C185</f>
        <v>2233</v>
      </c>
      <c r="D185" s="171">
        <f>Прайс!H185</f>
        <v>10</v>
      </c>
      <c r="E185" s="45" t="s">
        <v>17</v>
      </c>
      <c r="F185" s="59"/>
      <c r="G185" s="163">
        <f>ROUND(Прайс!J185*(1-$J$2),2)</f>
        <v>1.61</v>
      </c>
      <c r="H185" s="163">
        <f t="shared" si="11"/>
        <v>1.9319999999999999</v>
      </c>
      <c r="I185" s="163">
        <f t="shared" si="12"/>
        <v>0</v>
      </c>
      <c r="J185" s="144"/>
      <c r="K185" s="145"/>
      <c r="L185" s="105">
        <f>F185*Прайс!I185</f>
        <v>0</v>
      </c>
      <c r="M185" s="145"/>
      <c r="N185" s="164">
        <f>ROUND(Прайс!J185*$N$9*1.2,2)</f>
        <v>2.3199999999999998</v>
      </c>
      <c r="O185" s="164">
        <f t="shared" si="13"/>
        <v>0</v>
      </c>
    </row>
    <row r="186" spans="1:15" x14ac:dyDescent="0.25">
      <c r="A186" s="63" t="s">
        <v>160</v>
      </c>
      <c r="B186" s="63"/>
      <c r="C186" s="170">
        <f>Прайс!C186</f>
        <v>2234</v>
      </c>
      <c r="D186" s="171">
        <f>Прайс!H186</f>
        <v>5</v>
      </c>
      <c r="E186" s="45" t="s">
        <v>17</v>
      </c>
      <c r="F186" s="59"/>
      <c r="G186" s="163">
        <f>ROUND(Прайс!J186*(1-$J$2),2)</f>
        <v>2.16</v>
      </c>
      <c r="H186" s="163">
        <f t="shared" si="11"/>
        <v>2.5920000000000001</v>
      </c>
      <c r="I186" s="163">
        <f t="shared" si="12"/>
        <v>0</v>
      </c>
      <c r="J186" s="144"/>
      <c r="K186" s="145"/>
      <c r="L186" s="105">
        <f>F186*Прайс!I186</f>
        <v>0</v>
      </c>
      <c r="M186" s="145"/>
      <c r="N186" s="164">
        <f>ROUND(Прайс!J186*$N$9*1.2,2)</f>
        <v>3.11</v>
      </c>
      <c r="O186" s="164">
        <f t="shared" si="13"/>
        <v>0</v>
      </c>
    </row>
    <row r="187" spans="1:15" x14ac:dyDescent="0.25">
      <c r="A187" s="63" t="s">
        <v>161</v>
      </c>
      <c r="B187" s="63"/>
      <c r="C187" s="170">
        <f>Прайс!C187</f>
        <v>2235</v>
      </c>
      <c r="D187" s="171">
        <f>Прайс!H187</f>
        <v>5</v>
      </c>
      <c r="E187" s="45" t="s">
        <v>17</v>
      </c>
      <c r="F187" s="59"/>
      <c r="G187" s="163">
        <f>ROUND(Прайс!J187*(1-$J$2),2)</f>
        <v>2.39</v>
      </c>
      <c r="H187" s="163">
        <f t="shared" si="11"/>
        <v>2.8679999999999999</v>
      </c>
      <c r="I187" s="163">
        <f t="shared" si="12"/>
        <v>0</v>
      </c>
      <c r="J187" s="144"/>
      <c r="K187" s="145"/>
      <c r="L187" s="105">
        <f>F187*Прайс!I187</f>
        <v>0</v>
      </c>
      <c r="M187" s="145"/>
      <c r="N187" s="164">
        <f>ROUND(Прайс!J187*$N$9*1.2,2)</f>
        <v>3.45</v>
      </c>
      <c r="O187" s="164">
        <f t="shared" si="13"/>
        <v>0</v>
      </c>
    </row>
    <row r="188" spans="1:15" x14ac:dyDescent="0.25">
      <c r="A188" s="63" t="s">
        <v>162</v>
      </c>
      <c r="B188" s="63"/>
      <c r="C188" s="170">
        <f>Прайс!C188</f>
        <v>2237</v>
      </c>
      <c r="D188" s="171">
        <f>Прайс!H188</f>
        <v>5</v>
      </c>
      <c r="E188" s="45" t="s">
        <v>17</v>
      </c>
      <c r="F188" s="59"/>
      <c r="G188" s="163">
        <f>ROUND(Прайс!J188*(1-$J$2),2)</f>
        <v>3.05</v>
      </c>
      <c r="H188" s="163">
        <f t="shared" si="11"/>
        <v>3.6599999999999997</v>
      </c>
      <c r="I188" s="163">
        <f t="shared" si="12"/>
        <v>0</v>
      </c>
      <c r="J188" s="144"/>
      <c r="K188" s="145"/>
      <c r="L188" s="105">
        <f>F188*Прайс!I188</f>
        <v>0</v>
      </c>
      <c r="M188" s="145"/>
      <c r="N188" s="164">
        <f>ROUND(Прайс!J188*$N$9*1.2,2)</f>
        <v>4.4000000000000004</v>
      </c>
      <c r="O188" s="164">
        <f t="shared" si="13"/>
        <v>0</v>
      </c>
    </row>
    <row r="189" spans="1:15" x14ac:dyDescent="0.25">
      <c r="A189" s="63" t="s">
        <v>163</v>
      </c>
      <c r="B189" s="63"/>
      <c r="C189" s="170">
        <f>Прайс!C189</f>
        <v>2239</v>
      </c>
      <c r="D189" s="171">
        <f>Прайс!H189</f>
        <v>25</v>
      </c>
      <c r="E189" s="45" t="s">
        <v>17</v>
      </c>
      <c r="F189" s="59"/>
      <c r="G189" s="163">
        <f>ROUND(Прайс!J189*(1-$J$2),2)</f>
        <v>0.32</v>
      </c>
      <c r="H189" s="163">
        <f t="shared" si="11"/>
        <v>0.38400000000000001</v>
      </c>
      <c r="I189" s="163">
        <f t="shared" si="12"/>
        <v>0</v>
      </c>
      <c r="J189" s="144"/>
      <c r="K189" s="145"/>
      <c r="L189" s="105">
        <f>F189*Прайс!I189</f>
        <v>0</v>
      </c>
      <c r="M189" s="145"/>
      <c r="N189" s="164">
        <f>ROUND(Прайс!J189*$N$9*1.2,2)</f>
        <v>0.47</v>
      </c>
      <c r="O189" s="164">
        <f t="shared" si="13"/>
        <v>0</v>
      </c>
    </row>
    <row r="190" spans="1:15" x14ac:dyDescent="0.25">
      <c r="A190" s="63" t="s">
        <v>164</v>
      </c>
      <c r="B190" s="63"/>
      <c r="C190" s="170">
        <f>Прайс!C190</f>
        <v>2240</v>
      </c>
      <c r="D190" s="171">
        <f>Прайс!H190</f>
        <v>25</v>
      </c>
      <c r="E190" s="45" t="s">
        <v>17</v>
      </c>
      <c r="F190" s="59"/>
      <c r="G190" s="163">
        <f>ROUND(Прайс!J190*(1-$J$2),2)</f>
        <v>0.39</v>
      </c>
      <c r="H190" s="163">
        <f t="shared" si="11"/>
        <v>0.46799999999999997</v>
      </c>
      <c r="I190" s="163">
        <f t="shared" si="12"/>
        <v>0</v>
      </c>
      <c r="J190" s="144"/>
      <c r="K190" s="145"/>
      <c r="L190" s="105">
        <f>F190*Прайс!I190</f>
        <v>0</v>
      </c>
      <c r="M190" s="145"/>
      <c r="N190" s="164">
        <f>ROUND(Прайс!J190*$N$9*1.2,2)</f>
        <v>0.56000000000000005</v>
      </c>
      <c r="O190" s="164">
        <f t="shared" si="13"/>
        <v>0</v>
      </c>
    </row>
    <row r="191" spans="1:15" x14ac:dyDescent="0.25">
      <c r="A191" s="63" t="s">
        <v>165</v>
      </c>
      <c r="B191" s="63"/>
      <c r="C191" s="170">
        <f>Прайс!C191</f>
        <v>2241</v>
      </c>
      <c r="D191" s="171">
        <f>Прайс!H191</f>
        <v>20</v>
      </c>
      <c r="E191" s="45" t="s">
        <v>17</v>
      </c>
      <c r="F191" s="59"/>
      <c r="G191" s="163">
        <f>ROUND(Прайс!J191*(1-$J$2),2)</f>
        <v>0.4</v>
      </c>
      <c r="H191" s="163">
        <f t="shared" si="11"/>
        <v>0.48</v>
      </c>
      <c r="I191" s="163">
        <f t="shared" si="12"/>
        <v>0</v>
      </c>
      <c r="J191" s="144"/>
      <c r="K191" s="145"/>
      <c r="L191" s="105">
        <f>F191*Прайс!I191</f>
        <v>0</v>
      </c>
      <c r="M191" s="145"/>
      <c r="N191" s="164">
        <f>ROUND(Прайс!J191*$N$9*1.2,2)</f>
        <v>0.57999999999999996</v>
      </c>
      <c r="O191" s="164">
        <f t="shared" si="13"/>
        <v>0</v>
      </c>
    </row>
    <row r="192" spans="1:15" x14ac:dyDescent="0.25">
      <c r="A192" s="63" t="s">
        <v>166</v>
      </c>
      <c r="B192" s="63"/>
      <c r="C192" s="170">
        <f>Прайс!C192</f>
        <v>2242</v>
      </c>
      <c r="D192" s="171">
        <f>Прайс!H192</f>
        <v>20</v>
      </c>
      <c r="E192" s="45" t="s">
        <v>17</v>
      </c>
      <c r="F192" s="59"/>
      <c r="G192" s="163">
        <f>ROUND(Прайс!J192*(1-$J$2),2)</f>
        <v>0.46</v>
      </c>
      <c r="H192" s="163">
        <f t="shared" si="11"/>
        <v>0.55200000000000005</v>
      </c>
      <c r="I192" s="163">
        <f t="shared" si="12"/>
        <v>0</v>
      </c>
      <c r="J192" s="144"/>
      <c r="K192" s="145"/>
      <c r="L192" s="105">
        <f>F192*Прайс!I192</f>
        <v>0</v>
      </c>
      <c r="M192" s="145"/>
      <c r="N192" s="164">
        <f>ROUND(Прайс!J192*$N$9*1.2,2)</f>
        <v>0.67</v>
      </c>
      <c r="O192" s="164">
        <f t="shared" si="13"/>
        <v>0</v>
      </c>
    </row>
    <row r="193" spans="1:15" x14ac:dyDescent="0.25">
      <c r="A193" s="63" t="s">
        <v>167</v>
      </c>
      <c r="B193" s="63"/>
      <c r="C193" s="170">
        <f>Прайс!C193</f>
        <v>2243</v>
      </c>
      <c r="D193" s="171">
        <f>Прайс!H193</f>
        <v>20</v>
      </c>
      <c r="E193" s="45" t="s">
        <v>17</v>
      </c>
      <c r="F193" s="59"/>
      <c r="G193" s="163">
        <f>ROUND(Прайс!J193*(1-$J$2),2)</f>
        <v>0.57999999999999996</v>
      </c>
      <c r="H193" s="163">
        <f t="shared" si="11"/>
        <v>0.69599999999999995</v>
      </c>
      <c r="I193" s="163">
        <f t="shared" si="12"/>
        <v>0</v>
      </c>
      <c r="J193" s="144"/>
      <c r="K193" s="145"/>
      <c r="L193" s="105">
        <f>F193*Прайс!I193</f>
        <v>0</v>
      </c>
      <c r="M193" s="145"/>
      <c r="N193" s="164">
        <f>ROUND(Прайс!J193*$N$9*1.2,2)</f>
        <v>0.83</v>
      </c>
      <c r="O193" s="164">
        <f t="shared" si="13"/>
        <v>0</v>
      </c>
    </row>
    <row r="194" spans="1:15" x14ac:dyDescent="0.25">
      <c r="A194" s="63" t="s">
        <v>168</v>
      </c>
      <c r="B194" s="63"/>
      <c r="C194" s="170">
        <f>Прайс!C194</f>
        <v>2244</v>
      </c>
      <c r="D194" s="171">
        <f>Прайс!H194</f>
        <v>20</v>
      </c>
      <c r="E194" s="45" t="s">
        <v>17</v>
      </c>
      <c r="F194" s="59"/>
      <c r="G194" s="163">
        <f>ROUND(Прайс!J194*(1-$J$2),2)</f>
        <v>0.68</v>
      </c>
      <c r="H194" s="163">
        <f t="shared" si="11"/>
        <v>0.81600000000000006</v>
      </c>
      <c r="I194" s="163">
        <f t="shared" si="12"/>
        <v>0</v>
      </c>
      <c r="J194" s="144"/>
      <c r="K194" s="145"/>
      <c r="L194" s="105">
        <f>F194*Прайс!I194</f>
        <v>0</v>
      </c>
      <c r="M194" s="145"/>
      <c r="N194" s="164">
        <f>ROUND(Прайс!J194*$N$9*1.2,2)</f>
        <v>0.99</v>
      </c>
      <c r="O194" s="164">
        <f t="shared" si="13"/>
        <v>0</v>
      </c>
    </row>
    <row r="195" spans="1:15" x14ac:dyDescent="0.25">
      <c r="A195" s="63" t="s">
        <v>169</v>
      </c>
      <c r="B195" s="63"/>
      <c r="C195" s="170">
        <f>Прайс!C195</f>
        <v>2245</v>
      </c>
      <c r="D195" s="171">
        <f>Прайс!H195</f>
        <v>10</v>
      </c>
      <c r="E195" s="45" t="s">
        <v>17</v>
      </c>
      <c r="F195" s="59"/>
      <c r="G195" s="163">
        <f>ROUND(Прайс!J195*(1-$J$2),2)</f>
        <v>0.86</v>
      </c>
      <c r="H195" s="163">
        <f t="shared" si="11"/>
        <v>1.032</v>
      </c>
      <c r="I195" s="163">
        <f t="shared" si="12"/>
        <v>0</v>
      </c>
      <c r="J195" s="144"/>
      <c r="K195" s="145"/>
      <c r="L195" s="105">
        <f>F195*Прайс!I195</f>
        <v>0</v>
      </c>
      <c r="M195" s="145"/>
      <c r="N195" s="164">
        <f>ROUND(Прайс!J195*$N$9*1.2,2)</f>
        <v>1.23</v>
      </c>
      <c r="O195" s="164">
        <f t="shared" si="13"/>
        <v>0</v>
      </c>
    </row>
    <row r="196" spans="1:15" x14ac:dyDescent="0.25">
      <c r="A196" s="63" t="s">
        <v>170</v>
      </c>
      <c r="B196" s="63"/>
      <c r="C196" s="170">
        <f>Прайс!C196</f>
        <v>2246</v>
      </c>
      <c r="D196" s="171">
        <f>Прайс!H196</f>
        <v>10</v>
      </c>
      <c r="E196" s="45" t="s">
        <v>17</v>
      </c>
      <c r="F196" s="59"/>
      <c r="G196" s="163">
        <f>ROUND(Прайс!J196*(1-$J$2),2)</f>
        <v>1.02</v>
      </c>
      <c r="H196" s="163">
        <f t="shared" si="11"/>
        <v>1.224</v>
      </c>
      <c r="I196" s="163">
        <f t="shared" si="12"/>
        <v>0</v>
      </c>
      <c r="J196" s="144"/>
      <c r="K196" s="145"/>
      <c r="L196" s="105">
        <f>F196*Прайс!I196</f>
        <v>0</v>
      </c>
      <c r="M196" s="145"/>
      <c r="N196" s="164">
        <f>ROUND(Прайс!J196*$N$9*1.2,2)</f>
        <v>1.47</v>
      </c>
      <c r="O196" s="164">
        <f t="shared" si="13"/>
        <v>0</v>
      </c>
    </row>
    <row r="197" spans="1:15" x14ac:dyDescent="0.25">
      <c r="A197" s="63" t="s">
        <v>171</v>
      </c>
      <c r="B197" s="63"/>
      <c r="C197" s="170">
        <f>Прайс!C197</f>
        <v>2247</v>
      </c>
      <c r="D197" s="171">
        <f>Прайс!H197</f>
        <v>10</v>
      </c>
      <c r="E197" s="45" t="s">
        <v>17</v>
      </c>
      <c r="F197" s="59"/>
      <c r="G197" s="163">
        <f>ROUND(Прайс!J197*(1-$J$2),2)</f>
        <v>1.04</v>
      </c>
      <c r="H197" s="163">
        <f t="shared" si="11"/>
        <v>1.248</v>
      </c>
      <c r="I197" s="163">
        <f t="shared" si="12"/>
        <v>0</v>
      </c>
      <c r="J197" s="144"/>
      <c r="K197" s="145"/>
      <c r="L197" s="105">
        <f>F197*Прайс!I197</f>
        <v>0</v>
      </c>
      <c r="M197" s="145"/>
      <c r="N197" s="164">
        <f>ROUND(Прайс!J197*$N$9*1.2,2)</f>
        <v>1.5</v>
      </c>
      <c r="O197" s="164">
        <f t="shared" si="13"/>
        <v>0</v>
      </c>
    </row>
    <row r="198" spans="1:15" x14ac:dyDescent="0.25">
      <c r="A198" s="63" t="s">
        <v>172</v>
      </c>
      <c r="B198" s="63"/>
      <c r="C198" s="170">
        <f>Прайс!C198</f>
        <v>2248</v>
      </c>
      <c r="D198" s="171">
        <f>Прайс!H198</f>
        <v>10</v>
      </c>
      <c r="E198" s="45" t="s">
        <v>17</v>
      </c>
      <c r="F198" s="59"/>
      <c r="G198" s="163">
        <f>ROUND(Прайс!J198*(1-$J$2),2)</f>
        <v>1.2</v>
      </c>
      <c r="H198" s="163">
        <f t="shared" si="11"/>
        <v>1.44</v>
      </c>
      <c r="I198" s="163">
        <f t="shared" si="12"/>
        <v>0</v>
      </c>
      <c r="J198" s="144"/>
      <c r="K198" s="145"/>
      <c r="L198" s="105">
        <f>F198*Прайс!I198</f>
        <v>0</v>
      </c>
      <c r="M198" s="145"/>
      <c r="N198" s="164">
        <f>ROUND(Прайс!J198*$N$9*1.2,2)</f>
        <v>1.72</v>
      </c>
      <c r="O198" s="164">
        <f t="shared" si="13"/>
        <v>0</v>
      </c>
    </row>
    <row r="199" spans="1:15" x14ac:dyDescent="0.25">
      <c r="A199" s="63" t="s">
        <v>173</v>
      </c>
      <c r="B199" s="63"/>
      <c r="C199" s="170">
        <f>Прайс!C199</f>
        <v>2249</v>
      </c>
      <c r="D199" s="171">
        <f>Прайс!H199</f>
        <v>10</v>
      </c>
      <c r="E199" s="45" t="s">
        <v>17</v>
      </c>
      <c r="F199" s="59"/>
      <c r="G199" s="163">
        <f>ROUND(Прайс!J199*(1-$J$2),2)</f>
        <v>1.5</v>
      </c>
      <c r="H199" s="163">
        <f t="shared" si="11"/>
        <v>1.7999999999999998</v>
      </c>
      <c r="I199" s="163">
        <f t="shared" si="12"/>
        <v>0</v>
      </c>
      <c r="J199" s="144"/>
      <c r="K199" s="145"/>
      <c r="L199" s="105">
        <f>F199*Прайс!I199</f>
        <v>0</v>
      </c>
      <c r="M199" s="145"/>
      <c r="N199" s="164">
        <f>ROUND(Прайс!J199*$N$9*1.2,2)</f>
        <v>2.16</v>
      </c>
      <c r="O199" s="164">
        <f t="shared" si="13"/>
        <v>0</v>
      </c>
    </row>
    <row r="200" spans="1:15" x14ac:dyDescent="0.25">
      <c r="A200" s="63" t="s">
        <v>174</v>
      </c>
      <c r="B200" s="63"/>
      <c r="C200" s="170">
        <f>Прайс!C200</f>
        <v>2250</v>
      </c>
      <c r="D200" s="171">
        <f>Прайс!H200</f>
        <v>10</v>
      </c>
      <c r="E200" s="45" t="s">
        <v>17</v>
      </c>
      <c r="F200" s="59"/>
      <c r="G200" s="163">
        <f>ROUND(Прайс!J200*(1-$J$2),2)</f>
        <v>1.78</v>
      </c>
      <c r="H200" s="163">
        <f t="shared" si="11"/>
        <v>2.1360000000000001</v>
      </c>
      <c r="I200" s="163">
        <f t="shared" si="12"/>
        <v>0</v>
      </c>
      <c r="J200" s="144"/>
      <c r="K200" s="145"/>
      <c r="L200" s="105">
        <f>F200*Прайс!I200</f>
        <v>0</v>
      </c>
      <c r="M200" s="145"/>
      <c r="N200" s="164">
        <f>ROUND(Прайс!J200*$N$9*1.2,2)</f>
        <v>2.57</v>
      </c>
      <c r="O200" s="164">
        <f t="shared" si="13"/>
        <v>0</v>
      </c>
    </row>
    <row r="201" spans="1:15" x14ac:dyDescent="0.25">
      <c r="A201" s="63" t="s">
        <v>175</v>
      </c>
      <c r="B201" s="63"/>
      <c r="C201" s="170">
        <f>Прайс!C201</f>
        <v>2251</v>
      </c>
      <c r="D201" s="171">
        <f>Прайс!H201</f>
        <v>5</v>
      </c>
      <c r="E201" s="45" t="s">
        <v>17</v>
      </c>
      <c r="F201" s="59"/>
      <c r="G201" s="163">
        <f>ROUND(Прайс!J201*(1-$J$2),2)</f>
        <v>2.54</v>
      </c>
      <c r="H201" s="163">
        <f t="shared" si="11"/>
        <v>3.048</v>
      </c>
      <c r="I201" s="163">
        <f t="shared" si="12"/>
        <v>0</v>
      </c>
      <c r="J201" s="144"/>
      <c r="K201" s="145"/>
      <c r="L201" s="105">
        <f>F201*Прайс!I201</f>
        <v>0</v>
      </c>
      <c r="M201" s="145"/>
      <c r="N201" s="164">
        <f>ROUND(Прайс!J201*$N$9*1.2,2)</f>
        <v>3.66</v>
      </c>
      <c r="O201" s="164">
        <f t="shared" si="13"/>
        <v>0</v>
      </c>
    </row>
    <row r="202" spans="1:15" x14ac:dyDescent="0.25">
      <c r="A202" s="63" t="s">
        <v>176</v>
      </c>
      <c r="B202" s="63"/>
      <c r="C202" s="170">
        <f>Прайс!C202</f>
        <v>2252</v>
      </c>
      <c r="D202" s="171">
        <f>Прайс!H202</f>
        <v>5</v>
      </c>
      <c r="E202" s="45" t="s">
        <v>17</v>
      </c>
      <c r="F202" s="59"/>
      <c r="G202" s="163">
        <f>ROUND(Прайс!J202*(1-$J$2),2)</f>
        <v>2.97</v>
      </c>
      <c r="H202" s="163">
        <f t="shared" si="11"/>
        <v>3.5640000000000001</v>
      </c>
      <c r="I202" s="163">
        <f t="shared" si="12"/>
        <v>0</v>
      </c>
      <c r="J202" s="144"/>
      <c r="K202" s="145"/>
      <c r="L202" s="105">
        <f>F202*Прайс!I202</f>
        <v>0</v>
      </c>
      <c r="M202" s="145"/>
      <c r="N202" s="164">
        <f>ROUND(Прайс!J202*$N$9*1.2,2)</f>
        <v>4.28</v>
      </c>
      <c r="O202" s="164">
        <f t="shared" si="13"/>
        <v>0</v>
      </c>
    </row>
    <row r="203" spans="1:15" x14ac:dyDescent="0.25">
      <c r="A203" s="63" t="s">
        <v>177</v>
      </c>
      <c r="B203" s="63"/>
      <c r="C203" s="170">
        <f>Прайс!C203</f>
        <v>2254</v>
      </c>
      <c r="D203" s="171">
        <f>Прайс!H203</f>
        <v>5</v>
      </c>
      <c r="E203" s="45" t="s">
        <v>17</v>
      </c>
      <c r="F203" s="59"/>
      <c r="G203" s="163">
        <f>ROUND(Прайс!J203*(1-$J$2),2)</f>
        <v>3.61</v>
      </c>
      <c r="H203" s="163">
        <f t="shared" si="11"/>
        <v>4.3319999999999999</v>
      </c>
      <c r="I203" s="163">
        <f t="shared" si="12"/>
        <v>0</v>
      </c>
      <c r="J203" s="144"/>
      <c r="K203" s="145"/>
      <c r="L203" s="105">
        <f>F203*Прайс!I203</f>
        <v>0</v>
      </c>
      <c r="M203" s="145"/>
      <c r="N203" s="164">
        <f>ROUND(Прайс!J203*$N$9*1.2,2)</f>
        <v>5.2</v>
      </c>
      <c r="O203" s="164">
        <f t="shared" si="13"/>
        <v>0</v>
      </c>
    </row>
    <row r="204" spans="1:15" x14ac:dyDescent="0.25">
      <c r="A204" s="63" t="s">
        <v>178</v>
      </c>
      <c r="B204" s="63"/>
      <c r="C204" s="170">
        <f>Прайс!C204</f>
        <v>2259</v>
      </c>
      <c r="D204" s="171">
        <f>Прайс!H204</f>
        <v>20</v>
      </c>
      <c r="E204" s="45" t="s">
        <v>17</v>
      </c>
      <c r="F204" s="59"/>
      <c r="G204" s="163">
        <f>ROUND(Прайс!J204*(1-$J$2),2)</f>
        <v>0.4</v>
      </c>
      <c r="H204" s="163">
        <f t="shared" si="11"/>
        <v>0.48</v>
      </c>
      <c r="I204" s="163">
        <f t="shared" si="12"/>
        <v>0</v>
      </c>
      <c r="J204" s="144"/>
      <c r="K204" s="145"/>
      <c r="L204" s="105">
        <f>F204*Прайс!I204</f>
        <v>0</v>
      </c>
      <c r="M204" s="145"/>
      <c r="N204" s="164">
        <f>ROUND(Прайс!J204*$N$9*1.2,2)</f>
        <v>0.57999999999999996</v>
      </c>
      <c r="O204" s="164">
        <f t="shared" si="13"/>
        <v>0</v>
      </c>
    </row>
    <row r="205" spans="1:15" x14ac:dyDescent="0.25">
      <c r="A205" s="63" t="s">
        <v>179</v>
      </c>
      <c r="B205" s="63"/>
      <c r="C205" s="170">
        <f>Прайс!C205</f>
        <v>2260</v>
      </c>
      <c r="D205" s="171">
        <f>Прайс!H205</f>
        <v>20</v>
      </c>
      <c r="E205" s="45" t="s">
        <v>17</v>
      </c>
      <c r="F205" s="59"/>
      <c r="G205" s="163">
        <f>ROUND(Прайс!J205*(1-$J$2),2)</f>
        <v>0.62</v>
      </c>
      <c r="H205" s="163">
        <f t="shared" si="11"/>
        <v>0.74399999999999999</v>
      </c>
      <c r="I205" s="163">
        <f t="shared" si="12"/>
        <v>0</v>
      </c>
      <c r="J205" s="144"/>
      <c r="K205" s="145"/>
      <c r="L205" s="105">
        <f>F205*Прайс!I205</f>
        <v>0</v>
      </c>
      <c r="M205" s="145"/>
      <c r="N205" s="164">
        <f>ROUND(Прайс!J205*$N$9*1.2,2)</f>
        <v>0.89</v>
      </c>
      <c r="O205" s="164">
        <f t="shared" si="13"/>
        <v>0</v>
      </c>
    </row>
    <row r="206" spans="1:15" x14ac:dyDescent="0.25">
      <c r="A206" s="63" t="s">
        <v>180</v>
      </c>
      <c r="B206" s="63"/>
      <c r="C206" s="170">
        <f>Прайс!C206</f>
        <v>2261</v>
      </c>
      <c r="D206" s="171">
        <f>Прайс!H206</f>
        <v>20</v>
      </c>
      <c r="E206" s="45" t="s">
        <v>17</v>
      </c>
      <c r="F206" s="59"/>
      <c r="G206" s="163">
        <f>ROUND(Прайс!J206*(1-$J$2),2)</f>
        <v>0.75</v>
      </c>
      <c r="H206" s="163">
        <f t="shared" si="11"/>
        <v>0.89999999999999991</v>
      </c>
      <c r="I206" s="163">
        <f t="shared" si="12"/>
        <v>0</v>
      </c>
      <c r="J206" s="144"/>
      <c r="K206" s="145"/>
      <c r="L206" s="105">
        <f>F206*Прайс!I206</f>
        <v>0</v>
      </c>
      <c r="M206" s="145"/>
      <c r="N206" s="164">
        <f>ROUND(Прайс!J206*$N$9*1.2,2)</f>
        <v>1.0900000000000001</v>
      </c>
      <c r="O206" s="164">
        <f t="shared" si="13"/>
        <v>0</v>
      </c>
    </row>
    <row r="207" spans="1:15" x14ac:dyDescent="0.25">
      <c r="A207" s="63" t="s">
        <v>181</v>
      </c>
      <c r="B207" s="63"/>
      <c r="C207" s="170">
        <f>Прайс!C207</f>
        <v>2262</v>
      </c>
      <c r="D207" s="171">
        <f>Прайс!H207</f>
        <v>10</v>
      </c>
      <c r="E207" s="45" t="s">
        <v>17</v>
      </c>
      <c r="F207" s="59"/>
      <c r="G207" s="163">
        <f>ROUND(Прайс!J207*(1-$J$2),2)</f>
        <v>0.91</v>
      </c>
      <c r="H207" s="163">
        <f t="shared" si="11"/>
        <v>1.0920000000000001</v>
      </c>
      <c r="I207" s="163">
        <f t="shared" si="12"/>
        <v>0</v>
      </c>
      <c r="J207" s="144"/>
      <c r="K207" s="145"/>
      <c r="L207" s="105">
        <f>F207*Прайс!I207</f>
        <v>0</v>
      </c>
      <c r="M207" s="145"/>
      <c r="N207" s="164">
        <f>ROUND(Прайс!J207*$N$9*1.2,2)</f>
        <v>1.3</v>
      </c>
      <c r="O207" s="164">
        <f t="shared" si="13"/>
        <v>0</v>
      </c>
    </row>
    <row r="208" spans="1:15" x14ac:dyDescent="0.25">
      <c r="A208" s="63" t="s">
        <v>182</v>
      </c>
      <c r="B208" s="63"/>
      <c r="C208" s="170">
        <f>Прайс!C208</f>
        <v>2263</v>
      </c>
      <c r="D208" s="171">
        <f>Прайс!H208</f>
        <v>10</v>
      </c>
      <c r="E208" s="45" t="s">
        <v>17</v>
      </c>
      <c r="F208" s="59"/>
      <c r="G208" s="163">
        <f>ROUND(Прайс!J208*(1-$J$2),2)</f>
        <v>1.05</v>
      </c>
      <c r="H208" s="163">
        <f t="shared" si="11"/>
        <v>1.26</v>
      </c>
      <c r="I208" s="163">
        <f t="shared" si="12"/>
        <v>0</v>
      </c>
      <c r="J208" s="144"/>
      <c r="K208" s="145"/>
      <c r="L208" s="105">
        <f>F208*Прайс!I208</f>
        <v>0</v>
      </c>
      <c r="M208" s="145"/>
      <c r="N208" s="164">
        <f>ROUND(Прайс!J208*$N$9*1.2,2)</f>
        <v>1.52</v>
      </c>
      <c r="O208" s="164">
        <f t="shared" si="13"/>
        <v>0</v>
      </c>
    </row>
    <row r="209" spans="1:15" x14ac:dyDescent="0.25">
      <c r="A209" s="63" t="s">
        <v>183</v>
      </c>
      <c r="B209" s="63"/>
      <c r="C209" s="170">
        <f>Прайс!C209</f>
        <v>2264</v>
      </c>
      <c r="D209" s="171">
        <f>Прайс!H209</f>
        <v>10</v>
      </c>
      <c r="E209" s="45" t="s">
        <v>17</v>
      </c>
      <c r="F209" s="59"/>
      <c r="G209" s="163">
        <f>ROUND(Прайс!J209*(1-$J$2),2)</f>
        <v>1.1399999999999999</v>
      </c>
      <c r="H209" s="163">
        <f t="shared" si="11"/>
        <v>1.3679999999999999</v>
      </c>
      <c r="I209" s="163">
        <f t="shared" si="12"/>
        <v>0</v>
      </c>
      <c r="J209" s="144"/>
      <c r="K209" s="145"/>
      <c r="L209" s="105">
        <f>F209*Прайс!I209</f>
        <v>0</v>
      </c>
      <c r="M209" s="145"/>
      <c r="N209" s="164">
        <f>ROUND(Прайс!J209*$N$9*1.2,2)</f>
        <v>1.64</v>
      </c>
      <c r="O209" s="164">
        <f t="shared" si="13"/>
        <v>0</v>
      </c>
    </row>
    <row r="210" spans="1:15" x14ac:dyDescent="0.25">
      <c r="A210" s="63" t="s">
        <v>184</v>
      </c>
      <c r="B210" s="63"/>
      <c r="C210" s="170">
        <f>Прайс!C210</f>
        <v>2265</v>
      </c>
      <c r="D210" s="171">
        <f>Прайс!H210</f>
        <v>10</v>
      </c>
      <c r="E210" s="45" t="s">
        <v>17</v>
      </c>
      <c r="F210" s="59"/>
      <c r="G210" s="163">
        <f>ROUND(Прайс!J210*(1-$J$2),2)</f>
        <v>1.31</v>
      </c>
      <c r="H210" s="163">
        <f t="shared" si="11"/>
        <v>1.5720000000000001</v>
      </c>
      <c r="I210" s="163">
        <f t="shared" si="12"/>
        <v>0</v>
      </c>
      <c r="J210" s="144"/>
      <c r="K210" s="145"/>
      <c r="L210" s="105">
        <f>F210*Прайс!I210</f>
        <v>0</v>
      </c>
      <c r="M210" s="145"/>
      <c r="N210" s="164">
        <f>ROUND(Прайс!J210*$N$9*1.2,2)</f>
        <v>1.89</v>
      </c>
      <c r="O210" s="164">
        <f t="shared" si="13"/>
        <v>0</v>
      </c>
    </row>
    <row r="211" spans="1:15" x14ac:dyDescent="0.25">
      <c r="A211" s="63" t="s">
        <v>185</v>
      </c>
      <c r="B211" s="63"/>
      <c r="C211" s="170">
        <f>Прайс!C211</f>
        <v>2266</v>
      </c>
      <c r="D211" s="171">
        <f>Прайс!H211</f>
        <v>10</v>
      </c>
      <c r="E211" s="45" t="s">
        <v>17</v>
      </c>
      <c r="F211" s="59"/>
      <c r="G211" s="163">
        <f>ROUND(Прайс!J211*(1-$J$2),2)</f>
        <v>1.38</v>
      </c>
      <c r="H211" s="163">
        <f t="shared" si="11"/>
        <v>1.6559999999999999</v>
      </c>
      <c r="I211" s="163">
        <f t="shared" si="12"/>
        <v>0</v>
      </c>
      <c r="J211" s="144"/>
      <c r="K211" s="145"/>
      <c r="L211" s="105">
        <f>F211*Прайс!I211</f>
        <v>0</v>
      </c>
      <c r="M211" s="145"/>
      <c r="N211" s="164">
        <f>ROUND(Прайс!J211*$N$9*1.2,2)</f>
        <v>1.98</v>
      </c>
      <c r="O211" s="164">
        <f t="shared" si="13"/>
        <v>0</v>
      </c>
    </row>
    <row r="212" spans="1:15" x14ac:dyDescent="0.25">
      <c r="A212" s="63" t="s">
        <v>186</v>
      </c>
      <c r="B212" s="63"/>
      <c r="C212" s="170">
        <f>Прайс!C212</f>
        <v>2267</v>
      </c>
      <c r="D212" s="171">
        <f>Прайс!H212</f>
        <v>10</v>
      </c>
      <c r="E212" s="45" t="s">
        <v>17</v>
      </c>
      <c r="F212" s="59"/>
      <c r="G212" s="163">
        <f>ROUND(Прайс!J212*(1-$J$2),2)</f>
        <v>1.53</v>
      </c>
      <c r="H212" s="163">
        <f t="shared" si="11"/>
        <v>1.8359999999999999</v>
      </c>
      <c r="I212" s="163">
        <f t="shared" si="12"/>
        <v>0</v>
      </c>
      <c r="J212" s="144"/>
      <c r="K212" s="145"/>
      <c r="L212" s="105">
        <f>F212*Прайс!I212</f>
        <v>0</v>
      </c>
      <c r="M212" s="145"/>
      <c r="N212" s="164">
        <f>ROUND(Прайс!J212*$N$9*1.2,2)</f>
        <v>2.21</v>
      </c>
      <c r="O212" s="164">
        <f t="shared" si="13"/>
        <v>0</v>
      </c>
    </row>
    <row r="213" spans="1:15" x14ac:dyDescent="0.25">
      <c r="A213" s="63" t="s">
        <v>187</v>
      </c>
      <c r="B213" s="63"/>
      <c r="C213" s="170">
        <f>Прайс!C213</f>
        <v>2268</v>
      </c>
      <c r="D213" s="171">
        <f>Прайс!H213</f>
        <v>5</v>
      </c>
      <c r="E213" s="45" t="s">
        <v>17</v>
      </c>
      <c r="F213" s="59"/>
      <c r="G213" s="163">
        <f>ROUND(Прайс!J213*(1-$J$2),2)</f>
        <v>1.98</v>
      </c>
      <c r="H213" s="163">
        <f t="shared" si="11"/>
        <v>2.3759999999999999</v>
      </c>
      <c r="I213" s="163">
        <f t="shared" si="12"/>
        <v>0</v>
      </c>
      <c r="J213" s="144"/>
      <c r="K213" s="145"/>
      <c r="L213" s="105">
        <f>F213*Прайс!I213</f>
        <v>0</v>
      </c>
      <c r="M213" s="145"/>
      <c r="N213" s="164">
        <f>ROUND(Прайс!J213*$N$9*1.2,2)</f>
        <v>2.85</v>
      </c>
      <c r="O213" s="164">
        <f t="shared" si="13"/>
        <v>0</v>
      </c>
    </row>
    <row r="214" spans="1:15" x14ac:dyDescent="0.25">
      <c r="A214" s="63" t="s">
        <v>188</v>
      </c>
      <c r="B214" s="63"/>
      <c r="C214" s="170">
        <f>Прайс!C214</f>
        <v>2269</v>
      </c>
      <c r="D214" s="171">
        <f>Прайс!H214</f>
        <v>5</v>
      </c>
      <c r="E214" s="45" t="s">
        <v>17</v>
      </c>
      <c r="F214" s="59"/>
      <c r="G214" s="163">
        <f>ROUND(Прайс!J214*(1-$J$2),2)</f>
        <v>2.38</v>
      </c>
      <c r="H214" s="163">
        <f t="shared" si="11"/>
        <v>2.8559999999999999</v>
      </c>
      <c r="I214" s="163">
        <f t="shared" si="12"/>
        <v>0</v>
      </c>
      <c r="J214" s="144"/>
      <c r="K214" s="145"/>
      <c r="L214" s="105">
        <f>F214*Прайс!I214</f>
        <v>0</v>
      </c>
      <c r="M214" s="145"/>
      <c r="N214" s="164">
        <f>ROUND(Прайс!J214*$N$9*1.2,2)</f>
        <v>3.43</v>
      </c>
      <c r="O214" s="164">
        <f t="shared" si="13"/>
        <v>0</v>
      </c>
    </row>
    <row r="215" spans="1:15" x14ac:dyDescent="0.25">
      <c r="A215" s="63" t="s">
        <v>189</v>
      </c>
      <c r="B215" s="63"/>
      <c r="C215" s="170">
        <f>Прайс!C215</f>
        <v>2270</v>
      </c>
      <c r="D215" s="171">
        <f>Прайс!H215</f>
        <v>5</v>
      </c>
      <c r="E215" s="45" t="s">
        <v>17</v>
      </c>
      <c r="F215" s="59"/>
      <c r="G215" s="163">
        <f>ROUND(Прайс!J215*(1-$J$2),2)</f>
        <v>3.3</v>
      </c>
      <c r="H215" s="163">
        <f t="shared" si="11"/>
        <v>3.9599999999999995</v>
      </c>
      <c r="I215" s="163">
        <f t="shared" si="12"/>
        <v>0</v>
      </c>
      <c r="J215" s="144"/>
      <c r="K215" s="145"/>
      <c r="L215" s="105">
        <f>F215*Прайс!I215</f>
        <v>0</v>
      </c>
      <c r="M215" s="145"/>
      <c r="N215" s="164">
        <f>ROUND(Прайс!J215*$N$9*1.2,2)</f>
        <v>4.76</v>
      </c>
      <c r="O215" s="164">
        <f t="shared" si="13"/>
        <v>0</v>
      </c>
    </row>
    <row r="216" spans="1:15" x14ac:dyDescent="0.25">
      <c r="A216" s="63" t="s">
        <v>190</v>
      </c>
      <c r="B216" s="63"/>
      <c r="C216" s="170">
        <f>Прайс!C216</f>
        <v>2271</v>
      </c>
      <c r="D216" s="171">
        <f>Прайс!H216</f>
        <v>5</v>
      </c>
      <c r="E216" s="45" t="s">
        <v>17</v>
      </c>
      <c r="F216" s="59"/>
      <c r="G216" s="163">
        <f>ROUND(Прайс!J216*(1-$J$2),2)</f>
        <v>3.84</v>
      </c>
      <c r="H216" s="163">
        <f t="shared" si="11"/>
        <v>4.6079999999999997</v>
      </c>
      <c r="I216" s="163">
        <f t="shared" si="12"/>
        <v>0</v>
      </c>
      <c r="J216" s="144"/>
      <c r="K216" s="145"/>
      <c r="L216" s="105">
        <f>F216*Прайс!I216</f>
        <v>0</v>
      </c>
      <c r="M216" s="145"/>
      <c r="N216" s="164">
        <f>ROUND(Прайс!J216*$N$9*1.2,2)</f>
        <v>5.53</v>
      </c>
      <c r="O216" s="164">
        <f t="shared" si="13"/>
        <v>0</v>
      </c>
    </row>
    <row r="217" spans="1:15" x14ac:dyDescent="0.25">
      <c r="A217" s="63" t="s">
        <v>191</v>
      </c>
      <c r="B217" s="63"/>
      <c r="C217" s="170">
        <f>Прайс!C217</f>
        <v>2273</v>
      </c>
      <c r="D217" s="171">
        <f>Прайс!H217</f>
        <v>5</v>
      </c>
      <c r="E217" s="45" t="s">
        <v>17</v>
      </c>
      <c r="F217" s="59"/>
      <c r="G217" s="163">
        <f>ROUND(Прайс!J217*(1-$J$2),2)</f>
        <v>4.75</v>
      </c>
      <c r="H217" s="163">
        <f t="shared" si="11"/>
        <v>5.7</v>
      </c>
      <c r="I217" s="163">
        <f t="shared" si="12"/>
        <v>0</v>
      </c>
      <c r="J217" s="144"/>
      <c r="K217" s="145"/>
      <c r="L217" s="105">
        <f>F217*Прайс!I217</f>
        <v>0</v>
      </c>
      <c r="M217" s="145"/>
      <c r="N217" s="164">
        <f>ROUND(Прайс!J217*$N$9*1.2,2)</f>
        <v>6.84</v>
      </c>
      <c r="O217" s="164">
        <f t="shared" si="13"/>
        <v>0</v>
      </c>
    </row>
    <row r="218" spans="1:15" x14ac:dyDescent="0.25">
      <c r="A218" s="63" t="s">
        <v>192</v>
      </c>
      <c r="B218" s="63"/>
      <c r="C218" s="170">
        <f>Прайс!C218</f>
        <v>2278</v>
      </c>
      <c r="D218" s="171">
        <f>Прайс!H218</f>
        <v>10</v>
      </c>
      <c r="E218" s="45" t="s">
        <v>17</v>
      </c>
      <c r="F218" s="59"/>
      <c r="G218" s="163">
        <f>ROUND(Прайс!J218*(1-$J$2),2)</f>
        <v>0.95</v>
      </c>
      <c r="H218" s="163">
        <f t="shared" si="11"/>
        <v>1.1399999999999999</v>
      </c>
      <c r="I218" s="163">
        <f t="shared" si="12"/>
        <v>0</v>
      </c>
      <c r="J218" s="144"/>
      <c r="K218" s="145"/>
      <c r="L218" s="105">
        <f>F218*Прайс!I218</f>
        <v>0</v>
      </c>
      <c r="M218" s="145"/>
      <c r="N218" s="164">
        <f>ROUND(Прайс!J218*$N$9*1.2,2)</f>
        <v>1.37</v>
      </c>
      <c r="O218" s="164">
        <f t="shared" si="13"/>
        <v>0</v>
      </c>
    </row>
    <row r="219" spans="1:15" x14ac:dyDescent="0.25">
      <c r="A219" s="63" t="s">
        <v>193</v>
      </c>
      <c r="B219" s="63"/>
      <c r="C219" s="170">
        <f>Прайс!C219</f>
        <v>2279</v>
      </c>
      <c r="D219" s="171">
        <f>Прайс!H219</f>
        <v>10</v>
      </c>
      <c r="E219" s="45" t="s">
        <v>17</v>
      </c>
      <c r="F219" s="59"/>
      <c r="G219" s="163">
        <f>ROUND(Прайс!J219*(1-$J$2),2)</f>
        <v>1.1399999999999999</v>
      </c>
      <c r="H219" s="163">
        <f t="shared" ref="H219:H275" si="14">G219*1.2</f>
        <v>1.3679999999999999</v>
      </c>
      <c r="I219" s="163">
        <f t="shared" ref="I219:I275" si="15">F219*H219</f>
        <v>0</v>
      </c>
      <c r="J219" s="144"/>
      <c r="K219" s="145"/>
      <c r="L219" s="105">
        <f>F219*Прайс!I219</f>
        <v>0</v>
      </c>
      <c r="M219" s="145"/>
      <c r="N219" s="164">
        <f>ROUND(Прайс!J219*$N$9*1.2,2)</f>
        <v>1.64</v>
      </c>
      <c r="O219" s="164">
        <f t="shared" ref="O219:O275" si="16">F219*N219</f>
        <v>0</v>
      </c>
    </row>
    <row r="220" spans="1:15" x14ac:dyDescent="0.25">
      <c r="A220" s="63" t="s">
        <v>194</v>
      </c>
      <c r="B220" s="63"/>
      <c r="C220" s="170">
        <f>Прайс!C220</f>
        <v>2280</v>
      </c>
      <c r="D220" s="171">
        <f>Прайс!H220</f>
        <v>10</v>
      </c>
      <c r="E220" s="45" t="s">
        <v>17</v>
      </c>
      <c r="F220" s="59"/>
      <c r="G220" s="163">
        <f>ROUND(Прайс!J220*(1-$J$2),2)</f>
        <v>1.26</v>
      </c>
      <c r="H220" s="163">
        <f t="shared" si="14"/>
        <v>1.512</v>
      </c>
      <c r="I220" s="163">
        <f t="shared" si="15"/>
        <v>0</v>
      </c>
      <c r="J220" s="144"/>
      <c r="K220" s="145"/>
      <c r="L220" s="105">
        <f>F220*Прайс!I220</f>
        <v>0</v>
      </c>
      <c r="M220" s="145"/>
      <c r="N220" s="164">
        <f>ROUND(Прайс!J220*$N$9*1.2,2)</f>
        <v>1.82</v>
      </c>
      <c r="O220" s="164">
        <f t="shared" si="16"/>
        <v>0</v>
      </c>
    </row>
    <row r="221" spans="1:15" x14ac:dyDescent="0.25">
      <c r="A221" s="63" t="s">
        <v>195</v>
      </c>
      <c r="B221" s="63"/>
      <c r="C221" s="170">
        <f>Прайс!C221</f>
        <v>2281</v>
      </c>
      <c r="D221" s="171">
        <f>Прайс!H221</f>
        <v>10</v>
      </c>
      <c r="E221" s="45" t="s">
        <v>17</v>
      </c>
      <c r="F221" s="59"/>
      <c r="G221" s="163">
        <f>ROUND(Прайс!J221*(1-$J$2),2)</f>
        <v>1.46</v>
      </c>
      <c r="H221" s="163">
        <f t="shared" si="14"/>
        <v>1.752</v>
      </c>
      <c r="I221" s="163">
        <f t="shared" si="15"/>
        <v>0</v>
      </c>
      <c r="J221" s="144"/>
      <c r="K221" s="145"/>
      <c r="L221" s="105">
        <f>F221*Прайс!I221</f>
        <v>0</v>
      </c>
      <c r="M221" s="145"/>
      <c r="N221" s="164">
        <f>ROUND(Прайс!J221*$N$9*1.2,2)</f>
        <v>2.1</v>
      </c>
      <c r="O221" s="164">
        <f t="shared" si="16"/>
        <v>0</v>
      </c>
    </row>
    <row r="222" spans="1:15" x14ac:dyDescent="0.25">
      <c r="A222" s="63" t="s">
        <v>196</v>
      </c>
      <c r="B222" s="63"/>
      <c r="C222" s="170">
        <f>Прайс!C222</f>
        <v>2282</v>
      </c>
      <c r="D222" s="171">
        <f>Прайс!H222</f>
        <v>10</v>
      </c>
      <c r="E222" s="45" t="s">
        <v>17</v>
      </c>
      <c r="F222" s="59"/>
      <c r="G222" s="163">
        <f>ROUND(Прайс!J222*(1-$J$2),2)</f>
        <v>1.75</v>
      </c>
      <c r="H222" s="163">
        <f t="shared" si="14"/>
        <v>2.1</v>
      </c>
      <c r="I222" s="163">
        <f t="shared" si="15"/>
        <v>0</v>
      </c>
      <c r="J222" s="144"/>
      <c r="K222" s="145"/>
      <c r="L222" s="105">
        <f>F222*Прайс!I222</f>
        <v>0</v>
      </c>
      <c r="M222" s="145"/>
      <c r="N222" s="164">
        <f>ROUND(Прайс!J222*$N$9*1.2,2)</f>
        <v>2.52</v>
      </c>
      <c r="O222" s="164">
        <f t="shared" si="16"/>
        <v>0</v>
      </c>
    </row>
    <row r="223" spans="1:15" x14ac:dyDescent="0.25">
      <c r="A223" s="63" t="s">
        <v>197</v>
      </c>
      <c r="B223" s="63"/>
      <c r="C223" s="170">
        <f>Прайс!C223</f>
        <v>2283</v>
      </c>
      <c r="D223" s="171">
        <f>Прайс!H223</f>
        <v>5</v>
      </c>
      <c r="E223" s="45" t="s">
        <v>17</v>
      </c>
      <c r="F223" s="59"/>
      <c r="G223" s="163">
        <f>ROUND(Прайс!J223*(1-$J$2),2)</f>
        <v>1.91</v>
      </c>
      <c r="H223" s="163">
        <f t="shared" si="14"/>
        <v>2.2919999999999998</v>
      </c>
      <c r="I223" s="163">
        <f t="shared" si="15"/>
        <v>0</v>
      </c>
      <c r="J223" s="144"/>
      <c r="K223" s="145"/>
      <c r="L223" s="105">
        <f>F223*Прайс!I223</f>
        <v>0</v>
      </c>
      <c r="M223" s="145"/>
      <c r="N223" s="164">
        <f>ROUND(Прайс!J223*$N$9*1.2,2)</f>
        <v>2.76</v>
      </c>
      <c r="O223" s="164">
        <f t="shared" si="16"/>
        <v>0</v>
      </c>
    </row>
    <row r="224" spans="1:15" x14ac:dyDescent="0.25">
      <c r="A224" s="63" t="s">
        <v>198</v>
      </c>
      <c r="B224" s="63"/>
      <c r="C224" s="170">
        <f>Прайс!C224</f>
        <v>2284</v>
      </c>
      <c r="D224" s="171">
        <f>Прайс!H224</f>
        <v>5</v>
      </c>
      <c r="E224" s="45" t="s">
        <v>17</v>
      </c>
      <c r="F224" s="59"/>
      <c r="G224" s="163">
        <f>ROUND(Прайс!J224*(1-$J$2),2)</f>
        <v>2.4300000000000002</v>
      </c>
      <c r="H224" s="163">
        <f t="shared" si="14"/>
        <v>2.9159999999999999</v>
      </c>
      <c r="I224" s="163">
        <f t="shared" si="15"/>
        <v>0</v>
      </c>
      <c r="J224" s="144"/>
      <c r="K224" s="145"/>
      <c r="L224" s="105">
        <f>F224*Прайс!I224</f>
        <v>0</v>
      </c>
      <c r="M224" s="145"/>
      <c r="N224" s="164">
        <f>ROUND(Прайс!J224*$N$9*1.2,2)</f>
        <v>3.49</v>
      </c>
      <c r="O224" s="164">
        <f t="shared" si="16"/>
        <v>0</v>
      </c>
    </row>
    <row r="225" spans="1:15" x14ac:dyDescent="0.25">
      <c r="A225" s="63" t="s">
        <v>199</v>
      </c>
      <c r="B225" s="63"/>
      <c r="C225" s="170">
        <f>Прайс!C225</f>
        <v>2285</v>
      </c>
      <c r="D225" s="171">
        <f>Прайс!H225</f>
        <v>5</v>
      </c>
      <c r="E225" s="45" t="s">
        <v>17</v>
      </c>
      <c r="F225" s="59"/>
      <c r="G225" s="163">
        <f>ROUND(Прайс!J225*(1-$J$2),2)</f>
        <v>2.91</v>
      </c>
      <c r="H225" s="163">
        <f t="shared" si="14"/>
        <v>3.492</v>
      </c>
      <c r="I225" s="163">
        <f t="shared" si="15"/>
        <v>0</v>
      </c>
      <c r="J225" s="144"/>
      <c r="K225" s="145"/>
      <c r="L225" s="105">
        <f>F225*Прайс!I225</f>
        <v>0</v>
      </c>
      <c r="M225" s="145"/>
      <c r="N225" s="164">
        <f>ROUND(Прайс!J225*$N$9*1.2,2)</f>
        <v>4.1900000000000004</v>
      </c>
      <c r="O225" s="164">
        <f t="shared" si="16"/>
        <v>0</v>
      </c>
    </row>
    <row r="226" spans="1:15" x14ac:dyDescent="0.25">
      <c r="A226" s="63" t="s">
        <v>200</v>
      </c>
      <c r="B226" s="63"/>
      <c r="C226" s="170">
        <f>Прайс!C226</f>
        <v>2286</v>
      </c>
      <c r="D226" s="171">
        <f>Прайс!H226</f>
        <v>5</v>
      </c>
      <c r="E226" s="45" t="s">
        <v>17</v>
      </c>
      <c r="F226" s="59"/>
      <c r="G226" s="163">
        <f>ROUND(Прайс!J226*(1-$J$2),2)</f>
        <v>3.88</v>
      </c>
      <c r="H226" s="163">
        <f t="shared" si="14"/>
        <v>4.6559999999999997</v>
      </c>
      <c r="I226" s="163">
        <f t="shared" si="15"/>
        <v>0</v>
      </c>
      <c r="J226" s="144"/>
      <c r="K226" s="145"/>
      <c r="L226" s="105">
        <f>F226*Прайс!I226</f>
        <v>0</v>
      </c>
      <c r="M226" s="145"/>
      <c r="N226" s="164">
        <f>ROUND(Прайс!J226*$N$9*1.2,2)</f>
        <v>5.59</v>
      </c>
      <c r="O226" s="164">
        <f t="shared" si="16"/>
        <v>0</v>
      </c>
    </row>
    <row r="227" spans="1:15" x14ac:dyDescent="0.25">
      <c r="A227" s="63" t="s">
        <v>201</v>
      </c>
      <c r="B227" s="63"/>
      <c r="C227" s="170">
        <f>Прайс!C227</f>
        <v>2287</v>
      </c>
      <c r="D227" s="171">
        <f>Прайс!H227</f>
        <v>5</v>
      </c>
      <c r="E227" s="45" t="s">
        <v>17</v>
      </c>
      <c r="F227" s="59"/>
      <c r="G227" s="163">
        <f>ROUND(Прайс!J227*(1-$J$2),2)</f>
        <v>5.28</v>
      </c>
      <c r="H227" s="163">
        <f t="shared" si="14"/>
        <v>6.3360000000000003</v>
      </c>
      <c r="I227" s="163">
        <f t="shared" si="15"/>
        <v>0</v>
      </c>
      <c r="J227" s="144"/>
      <c r="K227" s="145"/>
      <c r="L227" s="105">
        <f>F227*Прайс!I227</f>
        <v>0</v>
      </c>
      <c r="M227" s="145"/>
      <c r="N227" s="164">
        <f>ROUND(Прайс!J227*$N$9*1.2,2)</f>
        <v>7.6</v>
      </c>
      <c r="O227" s="164">
        <f t="shared" si="16"/>
        <v>0</v>
      </c>
    </row>
    <row r="228" spans="1:15" x14ac:dyDescent="0.25">
      <c r="A228" s="63" t="s">
        <v>202</v>
      </c>
      <c r="B228" s="63"/>
      <c r="C228" s="170">
        <f>Прайс!C228</f>
        <v>2289</v>
      </c>
      <c r="D228" s="171">
        <f>Прайс!H228</f>
        <v>5</v>
      </c>
      <c r="E228" s="45" t="s">
        <v>17</v>
      </c>
      <c r="F228" s="59"/>
      <c r="G228" s="163">
        <f>ROUND(Прайс!J228*(1-$J$2),2)</f>
        <v>5.94</v>
      </c>
      <c r="H228" s="163">
        <f t="shared" si="14"/>
        <v>7.1280000000000001</v>
      </c>
      <c r="I228" s="163">
        <f t="shared" si="15"/>
        <v>0</v>
      </c>
      <c r="J228" s="144"/>
      <c r="K228" s="145"/>
      <c r="L228" s="105">
        <f>F228*Прайс!I228</f>
        <v>0</v>
      </c>
      <c r="M228" s="145"/>
      <c r="N228" s="164">
        <f>ROUND(Прайс!J228*$N$9*1.2,2)</f>
        <v>8.5500000000000007</v>
      </c>
      <c r="O228" s="164">
        <f t="shared" si="16"/>
        <v>0</v>
      </c>
    </row>
    <row r="229" spans="1:15" x14ac:dyDescent="0.25">
      <c r="A229" s="63" t="s">
        <v>203</v>
      </c>
      <c r="B229" s="63"/>
      <c r="C229" s="170">
        <f>Прайс!C229</f>
        <v>2294</v>
      </c>
      <c r="D229" s="171">
        <f>Прайс!H229</f>
        <v>10</v>
      </c>
      <c r="E229" s="45" t="s">
        <v>17</v>
      </c>
      <c r="F229" s="59"/>
      <c r="G229" s="163">
        <f>ROUND(Прайс!J229*(1-$J$2),2)</f>
        <v>1.1499999999999999</v>
      </c>
      <c r="H229" s="163">
        <f t="shared" si="14"/>
        <v>1.38</v>
      </c>
      <c r="I229" s="163">
        <f t="shared" si="15"/>
        <v>0</v>
      </c>
      <c r="J229" s="144"/>
      <c r="K229" s="145"/>
      <c r="L229" s="105">
        <f>F229*Прайс!I229</f>
        <v>0</v>
      </c>
      <c r="M229" s="145"/>
      <c r="N229" s="164">
        <f>ROUND(Прайс!J229*$N$9*1.2,2)</f>
        <v>1.65</v>
      </c>
      <c r="O229" s="164">
        <f t="shared" si="16"/>
        <v>0</v>
      </c>
    </row>
    <row r="230" spans="1:15" x14ac:dyDescent="0.25">
      <c r="A230" s="63" t="s">
        <v>204</v>
      </c>
      <c r="B230" s="63"/>
      <c r="C230" s="170">
        <f>Прайс!C230</f>
        <v>2295</v>
      </c>
      <c r="D230" s="171">
        <f>Прайс!H230</f>
        <v>10</v>
      </c>
      <c r="E230" s="45" t="s">
        <v>17</v>
      </c>
      <c r="F230" s="59"/>
      <c r="G230" s="163">
        <f>ROUND(Прайс!J230*(1-$J$2),2)</f>
        <v>1.37</v>
      </c>
      <c r="H230" s="163">
        <f t="shared" si="14"/>
        <v>1.6440000000000001</v>
      </c>
      <c r="I230" s="163">
        <f t="shared" si="15"/>
        <v>0</v>
      </c>
      <c r="J230" s="144"/>
      <c r="K230" s="145"/>
      <c r="L230" s="105">
        <f>F230*Прайс!I230</f>
        <v>0</v>
      </c>
      <c r="M230" s="145"/>
      <c r="N230" s="164">
        <f>ROUND(Прайс!J230*$N$9*1.2,2)</f>
        <v>1.97</v>
      </c>
      <c r="O230" s="164">
        <f t="shared" si="16"/>
        <v>0</v>
      </c>
    </row>
    <row r="231" spans="1:15" x14ac:dyDescent="0.25">
      <c r="A231" s="63" t="s">
        <v>205</v>
      </c>
      <c r="B231" s="63"/>
      <c r="C231" s="170">
        <f>Прайс!C231</f>
        <v>2296</v>
      </c>
      <c r="D231" s="171">
        <f>Прайс!H231</f>
        <v>10</v>
      </c>
      <c r="E231" s="45" t="s">
        <v>17</v>
      </c>
      <c r="F231" s="59"/>
      <c r="G231" s="163">
        <f>ROUND(Прайс!J231*(1-$J$2),2)</f>
        <v>1.56</v>
      </c>
      <c r="H231" s="163">
        <f t="shared" si="14"/>
        <v>1.8719999999999999</v>
      </c>
      <c r="I231" s="163">
        <f t="shared" si="15"/>
        <v>0</v>
      </c>
      <c r="J231" s="144"/>
      <c r="K231" s="145"/>
      <c r="L231" s="105">
        <f>F231*Прайс!I231</f>
        <v>0</v>
      </c>
      <c r="M231" s="145"/>
      <c r="N231" s="164">
        <f>ROUND(Прайс!J231*$N$9*1.2,2)</f>
        <v>2.2400000000000002</v>
      </c>
      <c r="O231" s="164">
        <f t="shared" si="16"/>
        <v>0</v>
      </c>
    </row>
    <row r="232" spans="1:15" x14ac:dyDescent="0.25">
      <c r="A232" s="63" t="s">
        <v>206</v>
      </c>
      <c r="B232" s="63"/>
      <c r="C232" s="170">
        <f>Прайс!C232</f>
        <v>2297</v>
      </c>
      <c r="D232" s="171">
        <f>Прайс!H232</f>
        <v>10</v>
      </c>
      <c r="E232" s="45" t="s">
        <v>17</v>
      </c>
      <c r="F232" s="59"/>
      <c r="G232" s="163">
        <f>ROUND(Прайс!J232*(1-$J$2),2)</f>
        <v>1.71</v>
      </c>
      <c r="H232" s="163">
        <f t="shared" si="14"/>
        <v>2.052</v>
      </c>
      <c r="I232" s="163">
        <f t="shared" si="15"/>
        <v>0</v>
      </c>
      <c r="J232" s="144"/>
      <c r="K232" s="145"/>
      <c r="L232" s="105">
        <f>F232*Прайс!I232</f>
        <v>0</v>
      </c>
      <c r="M232" s="145"/>
      <c r="N232" s="164">
        <f>ROUND(Прайс!J232*$N$9*1.2,2)</f>
        <v>2.46</v>
      </c>
      <c r="O232" s="164">
        <f t="shared" si="16"/>
        <v>0</v>
      </c>
    </row>
    <row r="233" spans="1:15" x14ac:dyDescent="0.25">
      <c r="A233" s="63" t="s">
        <v>207</v>
      </c>
      <c r="B233" s="63"/>
      <c r="C233" s="170">
        <f>Прайс!C233</f>
        <v>2298</v>
      </c>
      <c r="D233" s="171">
        <f>Прайс!H233</f>
        <v>5</v>
      </c>
      <c r="E233" s="45" t="s">
        <v>17</v>
      </c>
      <c r="F233" s="59"/>
      <c r="G233" s="163">
        <f>ROUND(Прайс!J233*(1-$J$2),2)</f>
        <v>2.14</v>
      </c>
      <c r="H233" s="163">
        <f t="shared" si="14"/>
        <v>2.5680000000000001</v>
      </c>
      <c r="I233" s="163">
        <f t="shared" si="15"/>
        <v>0</v>
      </c>
      <c r="J233" s="144"/>
      <c r="K233" s="145"/>
      <c r="L233" s="105">
        <f>F233*Прайс!I233</f>
        <v>0</v>
      </c>
      <c r="M233" s="145"/>
      <c r="N233" s="164">
        <f>ROUND(Прайс!J233*$N$9*1.2,2)</f>
        <v>3.08</v>
      </c>
      <c r="O233" s="164">
        <f t="shared" si="16"/>
        <v>0</v>
      </c>
    </row>
    <row r="234" spans="1:15" x14ac:dyDescent="0.25">
      <c r="A234" s="63" t="s">
        <v>208</v>
      </c>
      <c r="B234" s="63"/>
      <c r="C234" s="170">
        <f>Прайс!C234</f>
        <v>2299</v>
      </c>
      <c r="D234" s="171">
        <f>Прайс!H234</f>
        <v>5</v>
      </c>
      <c r="E234" s="45" t="s">
        <v>17</v>
      </c>
      <c r="F234" s="59"/>
      <c r="G234" s="163">
        <f>ROUND(Прайс!J234*(1-$J$2),2)</f>
        <v>2.4</v>
      </c>
      <c r="H234" s="163">
        <f t="shared" si="14"/>
        <v>2.88</v>
      </c>
      <c r="I234" s="163">
        <f t="shared" si="15"/>
        <v>0</v>
      </c>
      <c r="J234" s="144"/>
      <c r="K234" s="145"/>
      <c r="L234" s="105">
        <f>F234*Прайс!I234</f>
        <v>0</v>
      </c>
      <c r="M234" s="145"/>
      <c r="N234" s="164">
        <f>ROUND(Прайс!J234*$N$9*1.2,2)</f>
        <v>3.45</v>
      </c>
      <c r="O234" s="164">
        <f t="shared" si="16"/>
        <v>0</v>
      </c>
    </row>
    <row r="235" spans="1:15" x14ac:dyDescent="0.25">
      <c r="A235" s="63" t="s">
        <v>209</v>
      </c>
      <c r="B235" s="63"/>
      <c r="C235" s="170">
        <f>Прайс!C235</f>
        <v>2300</v>
      </c>
      <c r="D235" s="171">
        <f>Прайс!H235</f>
        <v>5</v>
      </c>
      <c r="E235" s="45" t="s">
        <v>17</v>
      </c>
      <c r="F235" s="59"/>
      <c r="G235" s="163">
        <f>ROUND(Прайс!J235*(1-$J$2),2)</f>
        <v>2.91</v>
      </c>
      <c r="H235" s="163">
        <f t="shared" si="14"/>
        <v>3.492</v>
      </c>
      <c r="I235" s="163">
        <f t="shared" si="15"/>
        <v>0</v>
      </c>
      <c r="J235" s="144"/>
      <c r="K235" s="145"/>
      <c r="L235" s="105">
        <f>F235*Прайс!I235</f>
        <v>0</v>
      </c>
      <c r="M235" s="145"/>
      <c r="N235" s="164">
        <f>ROUND(Прайс!J235*$N$9*1.2,2)</f>
        <v>4.1900000000000004</v>
      </c>
      <c r="O235" s="164">
        <f t="shared" si="16"/>
        <v>0</v>
      </c>
    </row>
    <row r="236" spans="1:15" x14ac:dyDescent="0.25">
      <c r="A236" s="63" t="s">
        <v>210</v>
      </c>
      <c r="B236" s="63"/>
      <c r="C236" s="170">
        <f>Прайс!C236</f>
        <v>2301</v>
      </c>
      <c r="D236" s="171">
        <f>Прайс!H236</f>
        <v>5</v>
      </c>
      <c r="E236" s="45" t="s">
        <v>17</v>
      </c>
      <c r="F236" s="59"/>
      <c r="G236" s="163">
        <f>ROUND(Прайс!J236*(1-$J$2),2)</f>
        <v>3.64</v>
      </c>
      <c r="H236" s="163">
        <f t="shared" si="14"/>
        <v>4.3680000000000003</v>
      </c>
      <c r="I236" s="163">
        <f t="shared" si="15"/>
        <v>0</v>
      </c>
      <c r="J236" s="144"/>
      <c r="K236" s="145"/>
      <c r="L236" s="105">
        <f>F236*Прайс!I236</f>
        <v>0</v>
      </c>
      <c r="M236" s="145"/>
      <c r="N236" s="164">
        <f>ROUND(Прайс!J236*$N$9*1.2,2)</f>
        <v>5.24</v>
      </c>
      <c r="O236" s="164">
        <f t="shared" si="16"/>
        <v>0</v>
      </c>
    </row>
    <row r="237" spans="1:15" x14ac:dyDescent="0.25">
      <c r="A237" s="63" t="s">
        <v>211</v>
      </c>
      <c r="B237" s="63"/>
      <c r="C237" s="170">
        <f>Прайс!C237</f>
        <v>2302</v>
      </c>
      <c r="D237" s="171">
        <f>Прайс!H237</f>
        <v>5</v>
      </c>
      <c r="E237" s="45" t="s">
        <v>17</v>
      </c>
      <c r="F237" s="59"/>
      <c r="G237" s="163">
        <f>ROUND(Прайс!J237*(1-$J$2),2)</f>
        <v>4.66</v>
      </c>
      <c r="H237" s="163">
        <f t="shared" si="14"/>
        <v>5.5919999999999996</v>
      </c>
      <c r="I237" s="163">
        <f t="shared" si="15"/>
        <v>0</v>
      </c>
      <c r="J237" s="144"/>
      <c r="K237" s="145"/>
      <c r="L237" s="105">
        <f>F237*Прайс!I237</f>
        <v>0</v>
      </c>
      <c r="M237" s="145"/>
      <c r="N237" s="164">
        <f>ROUND(Прайс!J237*$N$9*1.2,2)</f>
        <v>6.71</v>
      </c>
      <c r="O237" s="164">
        <f t="shared" si="16"/>
        <v>0</v>
      </c>
    </row>
    <row r="238" spans="1:15" x14ac:dyDescent="0.25">
      <c r="A238" s="63" t="s">
        <v>212</v>
      </c>
      <c r="B238" s="63"/>
      <c r="C238" s="170">
        <f>Прайс!C238</f>
        <v>2303</v>
      </c>
      <c r="D238" s="171">
        <f>Прайс!H238</f>
        <v>5</v>
      </c>
      <c r="E238" s="45" t="s">
        <v>17</v>
      </c>
      <c r="F238" s="59"/>
      <c r="G238" s="163">
        <f>ROUND(Прайс!J238*(1-$J$2),2)</f>
        <v>5.78</v>
      </c>
      <c r="H238" s="163">
        <f t="shared" si="14"/>
        <v>6.9359999999999999</v>
      </c>
      <c r="I238" s="163">
        <f t="shared" si="15"/>
        <v>0</v>
      </c>
      <c r="J238" s="144"/>
      <c r="K238" s="145"/>
      <c r="L238" s="105">
        <f>F238*Прайс!I238</f>
        <v>0</v>
      </c>
      <c r="M238" s="145"/>
      <c r="N238" s="164">
        <f>ROUND(Прайс!J238*$N$9*1.2,2)</f>
        <v>8.33</v>
      </c>
      <c r="O238" s="164">
        <f t="shared" si="16"/>
        <v>0</v>
      </c>
    </row>
    <row r="239" spans="1:15" x14ac:dyDescent="0.25">
      <c r="A239" s="63" t="s">
        <v>213</v>
      </c>
      <c r="B239" s="63"/>
      <c r="C239" s="170">
        <f>Прайс!C239</f>
        <v>2305</v>
      </c>
      <c r="D239" s="171">
        <f>Прайс!H239</f>
        <v>5</v>
      </c>
      <c r="E239" s="45" t="s">
        <v>17</v>
      </c>
      <c r="F239" s="59"/>
      <c r="G239" s="163">
        <f>ROUND(Прайс!J239*(1-$J$2),2)</f>
        <v>7.38</v>
      </c>
      <c r="H239" s="163">
        <f t="shared" si="14"/>
        <v>8.8559999999999999</v>
      </c>
      <c r="I239" s="163">
        <f t="shared" si="15"/>
        <v>0</v>
      </c>
      <c r="J239" s="144"/>
      <c r="K239" s="145"/>
      <c r="L239" s="105">
        <f>F239*Прайс!I239</f>
        <v>0</v>
      </c>
      <c r="M239" s="145"/>
      <c r="N239" s="164">
        <f>ROUND(Прайс!J239*$N$9*1.2,2)</f>
        <v>10.63</v>
      </c>
      <c r="O239" s="164">
        <f t="shared" si="16"/>
        <v>0</v>
      </c>
    </row>
    <row r="240" spans="1:15" x14ac:dyDescent="0.25">
      <c r="A240" s="63" t="s">
        <v>214</v>
      </c>
      <c r="B240" s="63"/>
      <c r="C240" s="170">
        <f>Прайс!C240</f>
        <v>2310</v>
      </c>
      <c r="D240" s="171">
        <f>Прайс!H240</f>
        <v>10</v>
      </c>
      <c r="E240" s="45" t="s">
        <v>17</v>
      </c>
      <c r="F240" s="59"/>
      <c r="G240" s="163">
        <f>ROUND(Прайс!J240*(1-$J$2),2)</f>
        <v>1.4</v>
      </c>
      <c r="H240" s="163">
        <f t="shared" si="14"/>
        <v>1.68</v>
      </c>
      <c r="I240" s="163">
        <f t="shared" si="15"/>
        <v>0</v>
      </c>
      <c r="J240" s="144"/>
      <c r="K240" s="145"/>
      <c r="L240" s="105">
        <f>F240*Прайс!I240</f>
        <v>0</v>
      </c>
      <c r="M240" s="145"/>
      <c r="N240" s="164">
        <f>ROUND(Прайс!J240*$N$9*1.2,2)</f>
        <v>2.0099999999999998</v>
      </c>
      <c r="O240" s="164">
        <f t="shared" si="16"/>
        <v>0</v>
      </c>
    </row>
    <row r="241" spans="1:15" x14ac:dyDescent="0.25">
      <c r="A241" s="63" t="s">
        <v>215</v>
      </c>
      <c r="B241" s="63"/>
      <c r="C241" s="170">
        <f>Прайс!C241</f>
        <v>2311</v>
      </c>
      <c r="D241" s="171">
        <f>Прайс!H241</f>
        <v>10</v>
      </c>
      <c r="E241" s="45" t="s">
        <v>17</v>
      </c>
      <c r="F241" s="59"/>
      <c r="G241" s="163">
        <f>ROUND(Прайс!J241*(1-$J$2),2)</f>
        <v>1.63</v>
      </c>
      <c r="H241" s="163">
        <f t="shared" si="14"/>
        <v>1.9559999999999997</v>
      </c>
      <c r="I241" s="163">
        <f t="shared" si="15"/>
        <v>0</v>
      </c>
      <c r="J241" s="144"/>
      <c r="K241" s="145"/>
      <c r="L241" s="105">
        <f>F241*Прайс!I241</f>
        <v>0</v>
      </c>
      <c r="M241" s="145"/>
      <c r="N241" s="164">
        <f>ROUND(Прайс!J241*$N$9*1.2,2)</f>
        <v>2.35</v>
      </c>
      <c r="O241" s="164">
        <f t="shared" si="16"/>
        <v>0</v>
      </c>
    </row>
    <row r="242" spans="1:15" x14ac:dyDescent="0.25">
      <c r="A242" s="63" t="s">
        <v>216</v>
      </c>
      <c r="B242" s="63"/>
      <c r="C242" s="170">
        <f>Прайс!C242</f>
        <v>2312</v>
      </c>
      <c r="D242" s="171">
        <f>Прайс!H242</f>
        <v>10</v>
      </c>
      <c r="E242" s="45" t="s">
        <v>17</v>
      </c>
      <c r="F242" s="59"/>
      <c r="G242" s="163">
        <f>ROUND(Прайс!J242*(1-$J$2),2)</f>
        <v>1.78</v>
      </c>
      <c r="H242" s="163">
        <f t="shared" si="14"/>
        <v>2.1360000000000001</v>
      </c>
      <c r="I242" s="163">
        <f t="shared" si="15"/>
        <v>0</v>
      </c>
      <c r="J242" s="144"/>
      <c r="K242" s="145"/>
      <c r="L242" s="105">
        <f>F242*Прайс!I242</f>
        <v>0</v>
      </c>
      <c r="M242" s="145"/>
      <c r="N242" s="164">
        <f>ROUND(Прайс!J242*$N$9*1.2,2)</f>
        <v>2.56</v>
      </c>
      <c r="O242" s="164">
        <f t="shared" si="16"/>
        <v>0</v>
      </c>
    </row>
    <row r="243" spans="1:15" x14ac:dyDescent="0.25">
      <c r="A243" s="63" t="s">
        <v>217</v>
      </c>
      <c r="B243" s="63"/>
      <c r="C243" s="170">
        <f>Прайс!C243</f>
        <v>2313</v>
      </c>
      <c r="D243" s="171">
        <f>Прайс!H243</f>
        <v>5</v>
      </c>
      <c r="E243" s="45" t="s">
        <v>17</v>
      </c>
      <c r="F243" s="59"/>
      <c r="G243" s="163">
        <f>ROUND(Прайс!J243*(1-$J$2),2)</f>
        <v>2</v>
      </c>
      <c r="H243" s="163">
        <f t="shared" si="14"/>
        <v>2.4</v>
      </c>
      <c r="I243" s="163">
        <f t="shared" si="15"/>
        <v>0</v>
      </c>
      <c r="J243" s="144"/>
      <c r="K243" s="145"/>
      <c r="L243" s="105">
        <f>F243*Прайс!I243</f>
        <v>0</v>
      </c>
      <c r="M243" s="145"/>
      <c r="N243" s="164">
        <f>ROUND(Прайс!J243*$N$9*1.2,2)</f>
        <v>2.87</v>
      </c>
      <c r="O243" s="164">
        <f t="shared" si="16"/>
        <v>0</v>
      </c>
    </row>
    <row r="244" spans="1:15" x14ac:dyDescent="0.25">
      <c r="A244" s="63" t="s">
        <v>218</v>
      </c>
      <c r="B244" s="63"/>
      <c r="C244" s="170">
        <f>Прайс!C244</f>
        <v>2314</v>
      </c>
      <c r="D244" s="171">
        <f>Прайс!H244</f>
        <v>5</v>
      </c>
      <c r="E244" s="45" t="s">
        <v>17</v>
      </c>
      <c r="F244" s="59"/>
      <c r="G244" s="163">
        <f>ROUND(Прайс!J244*(1-$J$2),2)</f>
        <v>2.4300000000000002</v>
      </c>
      <c r="H244" s="163">
        <f t="shared" si="14"/>
        <v>2.9159999999999999</v>
      </c>
      <c r="I244" s="163">
        <f t="shared" si="15"/>
        <v>0</v>
      </c>
      <c r="J244" s="144"/>
      <c r="K244" s="145"/>
      <c r="L244" s="105">
        <f>F244*Прайс!I244</f>
        <v>0</v>
      </c>
      <c r="M244" s="145"/>
      <c r="N244" s="164">
        <f>ROUND(Прайс!J244*$N$9*1.2,2)</f>
        <v>3.5</v>
      </c>
      <c r="O244" s="164">
        <f t="shared" si="16"/>
        <v>0</v>
      </c>
    </row>
    <row r="245" spans="1:15" x14ac:dyDescent="0.25">
      <c r="A245" s="63" t="s">
        <v>219</v>
      </c>
      <c r="B245" s="63"/>
      <c r="C245" s="170">
        <f>Прайс!C245</f>
        <v>2315</v>
      </c>
      <c r="D245" s="171">
        <f>Прайс!H245</f>
        <v>5</v>
      </c>
      <c r="E245" s="45" t="s">
        <v>17</v>
      </c>
      <c r="F245" s="59"/>
      <c r="G245" s="163">
        <f>ROUND(Прайс!J245*(1-$J$2),2)</f>
        <v>2.64</v>
      </c>
      <c r="H245" s="163">
        <f t="shared" si="14"/>
        <v>3.1680000000000001</v>
      </c>
      <c r="I245" s="163">
        <f t="shared" si="15"/>
        <v>0</v>
      </c>
      <c r="J245" s="144"/>
      <c r="K245" s="145"/>
      <c r="L245" s="105">
        <f>F245*Прайс!I245</f>
        <v>0</v>
      </c>
      <c r="M245" s="145"/>
      <c r="N245" s="164">
        <f>ROUND(Прайс!J245*$N$9*1.2,2)</f>
        <v>3.8</v>
      </c>
      <c r="O245" s="164">
        <f t="shared" si="16"/>
        <v>0</v>
      </c>
    </row>
    <row r="246" spans="1:15" x14ac:dyDescent="0.25">
      <c r="A246" s="63" t="s">
        <v>220</v>
      </c>
      <c r="B246" s="63"/>
      <c r="C246" s="170">
        <f>Прайс!C246</f>
        <v>2316</v>
      </c>
      <c r="D246" s="171">
        <f>Прайс!H246</f>
        <v>5</v>
      </c>
      <c r="E246" s="45" t="s">
        <v>17</v>
      </c>
      <c r="F246" s="59"/>
      <c r="G246" s="163">
        <f>ROUND(Прайс!J246*(1-$J$2),2)</f>
        <v>3.47</v>
      </c>
      <c r="H246" s="163">
        <f t="shared" si="14"/>
        <v>4.1639999999999997</v>
      </c>
      <c r="I246" s="163">
        <f t="shared" si="15"/>
        <v>0</v>
      </c>
      <c r="J246" s="144"/>
      <c r="K246" s="145"/>
      <c r="L246" s="105">
        <f>F246*Прайс!I246</f>
        <v>0</v>
      </c>
      <c r="M246" s="145"/>
      <c r="N246" s="164">
        <f>ROUND(Прайс!J246*$N$9*1.2,2)</f>
        <v>5</v>
      </c>
      <c r="O246" s="164">
        <f t="shared" si="16"/>
        <v>0</v>
      </c>
    </row>
    <row r="247" spans="1:15" x14ac:dyDescent="0.25">
      <c r="A247" s="63" t="s">
        <v>221</v>
      </c>
      <c r="B247" s="63"/>
      <c r="C247" s="170">
        <f>Прайс!C247</f>
        <v>2317</v>
      </c>
      <c r="D247" s="171">
        <f>Прайс!H247</f>
        <v>5</v>
      </c>
      <c r="E247" s="45" t="s">
        <v>17</v>
      </c>
      <c r="F247" s="59"/>
      <c r="G247" s="163">
        <f>ROUND(Прайс!J247*(1-$J$2),2)</f>
        <v>4.0199999999999996</v>
      </c>
      <c r="H247" s="163">
        <f t="shared" si="14"/>
        <v>4.823999999999999</v>
      </c>
      <c r="I247" s="163">
        <f t="shared" si="15"/>
        <v>0</v>
      </c>
      <c r="J247" s="144"/>
      <c r="K247" s="145"/>
      <c r="L247" s="105">
        <f>F247*Прайс!I247</f>
        <v>0</v>
      </c>
      <c r="M247" s="145"/>
      <c r="N247" s="164">
        <f>ROUND(Прайс!J247*$N$9*1.2,2)</f>
        <v>5.79</v>
      </c>
      <c r="O247" s="164">
        <f t="shared" si="16"/>
        <v>0</v>
      </c>
    </row>
    <row r="248" spans="1:15" x14ac:dyDescent="0.25">
      <c r="A248" s="63" t="s">
        <v>222</v>
      </c>
      <c r="B248" s="63"/>
      <c r="C248" s="170">
        <f>Прайс!C248</f>
        <v>2318</v>
      </c>
      <c r="D248" s="171">
        <f>Прайс!H248</f>
        <v>5</v>
      </c>
      <c r="E248" s="45" t="s">
        <v>17</v>
      </c>
      <c r="F248" s="59"/>
      <c r="G248" s="163">
        <f>ROUND(Прайс!J248*(1-$J$2),2)</f>
        <v>5.47</v>
      </c>
      <c r="H248" s="163">
        <f t="shared" si="14"/>
        <v>6.5639999999999992</v>
      </c>
      <c r="I248" s="163">
        <f t="shared" si="15"/>
        <v>0</v>
      </c>
      <c r="J248" s="144"/>
      <c r="K248" s="145"/>
      <c r="L248" s="105">
        <f>F248*Прайс!I248</f>
        <v>0</v>
      </c>
      <c r="M248" s="145"/>
      <c r="N248" s="164">
        <f>ROUND(Прайс!J248*$N$9*1.2,2)</f>
        <v>7.88</v>
      </c>
      <c r="O248" s="164">
        <f t="shared" si="16"/>
        <v>0</v>
      </c>
    </row>
    <row r="249" spans="1:15" x14ac:dyDescent="0.25">
      <c r="A249" s="63" t="s">
        <v>223</v>
      </c>
      <c r="B249" s="63"/>
      <c r="C249" s="170">
        <f>Прайс!C249</f>
        <v>2319</v>
      </c>
      <c r="D249" s="171">
        <f>Прайс!H249</f>
        <v>5</v>
      </c>
      <c r="E249" s="45" t="s">
        <v>17</v>
      </c>
      <c r="F249" s="59"/>
      <c r="G249" s="163">
        <f>ROUND(Прайс!J249*(1-$J$2),2)</f>
        <v>7.08</v>
      </c>
      <c r="H249" s="163">
        <f t="shared" si="14"/>
        <v>8.4960000000000004</v>
      </c>
      <c r="I249" s="163">
        <f t="shared" si="15"/>
        <v>0</v>
      </c>
      <c r="J249" s="144"/>
      <c r="K249" s="145"/>
      <c r="L249" s="105">
        <f>F249*Прайс!I249</f>
        <v>0</v>
      </c>
      <c r="M249" s="145"/>
      <c r="N249" s="164">
        <f>ROUND(Прайс!J249*$N$9*1.2,2)</f>
        <v>10.199999999999999</v>
      </c>
      <c r="O249" s="164">
        <f t="shared" si="16"/>
        <v>0</v>
      </c>
    </row>
    <row r="250" spans="1:15" x14ac:dyDescent="0.25">
      <c r="A250" s="63" t="s">
        <v>224</v>
      </c>
      <c r="B250" s="63"/>
      <c r="C250" s="170">
        <f>Прайс!C250</f>
        <v>2321</v>
      </c>
      <c r="D250" s="171">
        <f>Прайс!H250</f>
        <v>5</v>
      </c>
      <c r="E250" s="45" t="s">
        <v>17</v>
      </c>
      <c r="F250" s="59"/>
      <c r="G250" s="163">
        <f>ROUND(Прайс!J250*(1-$J$2),2)</f>
        <v>8.49</v>
      </c>
      <c r="H250" s="163">
        <f t="shared" si="14"/>
        <v>10.188000000000001</v>
      </c>
      <c r="I250" s="163">
        <f t="shared" si="15"/>
        <v>0</v>
      </c>
      <c r="J250" s="144"/>
      <c r="K250" s="145"/>
      <c r="L250" s="105">
        <f>F250*Прайс!I250</f>
        <v>0</v>
      </c>
      <c r="M250" s="145"/>
      <c r="N250" s="164">
        <f>ROUND(Прайс!J250*$N$9*1.2,2)</f>
        <v>12.23</v>
      </c>
      <c r="O250" s="164">
        <f t="shared" si="16"/>
        <v>0</v>
      </c>
    </row>
    <row r="251" spans="1:15" x14ac:dyDescent="0.25">
      <c r="A251" s="63" t="s">
        <v>225</v>
      </c>
      <c r="B251" s="63"/>
      <c r="C251" s="170">
        <f>Прайс!C251</f>
        <v>2326</v>
      </c>
      <c r="D251" s="171">
        <f>Прайс!H251</f>
        <v>5</v>
      </c>
      <c r="E251" s="45" t="s">
        <v>17</v>
      </c>
      <c r="F251" s="59"/>
      <c r="G251" s="163">
        <f>ROUND(Прайс!J251*(1-$J$2),2)</f>
        <v>2.09</v>
      </c>
      <c r="H251" s="163">
        <f t="shared" si="14"/>
        <v>2.5079999999999996</v>
      </c>
      <c r="I251" s="163">
        <f t="shared" si="15"/>
        <v>0</v>
      </c>
      <c r="J251" s="144"/>
      <c r="K251" s="145"/>
      <c r="L251" s="105">
        <f>F251*Прайс!I251</f>
        <v>0</v>
      </c>
      <c r="M251" s="145"/>
      <c r="N251" s="164">
        <f>ROUND(Прайс!J251*$N$9*1.2,2)</f>
        <v>3.01</v>
      </c>
      <c r="O251" s="164">
        <f t="shared" si="16"/>
        <v>0</v>
      </c>
    </row>
    <row r="252" spans="1:15" x14ac:dyDescent="0.25">
      <c r="A252" s="63" t="s">
        <v>226</v>
      </c>
      <c r="B252" s="63"/>
      <c r="C252" s="170">
        <f>Прайс!C252</f>
        <v>2327</v>
      </c>
      <c r="D252" s="171">
        <f>Прайс!H252</f>
        <v>5</v>
      </c>
      <c r="E252" s="45" t="s">
        <v>17</v>
      </c>
      <c r="F252" s="59"/>
      <c r="G252" s="163">
        <f>ROUND(Прайс!J252*(1-$J$2),2)</f>
        <v>2.41</v>
      </c>
      <c r="H252" s="163">
        <f t="shared" si="14"/>
        <v>2.8919999999999999</v>
      </c>
      <c r="I252" s="163">
        <f t="shared" si="15"/>
        <v>0</v>
      </c>
      <c r="J252" s="144"/>
      <c r="K252" s="145"/>
      <c r="L252" s="105">
        <f>F252*Прайс!I252</f>
        <v>0</v>
      </c>
      <c r="M252" s="145"/>
      <c r="N252" s="164">
        <f>ROUND(Прайс!J252*$N$9*1.2,2)</f>
        <v>3.47</v>
      </c>
      <c r="O252" s="164">
        <f t="shared" si="16"/>
        <v>0</v>
      </c>
    </row>
    <row r="253" spans="1:15" x14ac:dyDescent="0.25">
      <c r="A253" s="63" t="s">
        <v>227</v>
      </c>
      <c r="B253" s="63"/>
      <c r="C253" s="170">
        <f>Прайс!C253</f>
        <v>2328</v>
      </c>
      <c r="D253" s="171">
        <f>Прайс!H253</f>
        <v>5</v>
      </c>
      <c r="E253" s="45" t="s">
        <v>17</v>
      </c>
      <c r="F253" s="59"/>
      <c r="G253" s="163">
        <f>ROUND(Прайс!J253*(1-$J$2),2)</f>
        <v>2.89</v>
      </c>
      <c r="H253" s="163">
        <f t="shared" si="14"/>
        <v>3.468</v>
      </c>
      <c r="I253" s="163">
        <f t="shared" si="15"/>
        <v>0</v>
      </c>
      <c r="J253" s="144"/>
      <c r="K253" s="145"/>
      <c r="L253" s="105">
        <f>F253*Прайс!I253</f>
        <v>0</v>
      </c>
      <c r="M253" s="145"/>
      <c r="N253" s="164">
        <f>ROUND(Прайс!J253*$N$9*1.2,2)</f>
        <v>4.17</v>
      </c>
      <c r="O253" s="164">
        <f t="shared" si="16"/>
        <v>0</v>
      </c>
    </row>
    <row r="254" spans="1:15" x14ac:dyDescent="0.25">
      <c r="A254" s="63" t="s">
        <v>228</v>
      </c>
      <c r="B254" s="63"/>
      <c r="C254" s="170">
        <f>Прайс!C254</f>
        <v>2329</v>
      </c>
      <c r="D254" s="171">
        <f>Прайс!H254</f>
        <v>5</v>
      </c>
      <c r="E254" s="45" t="s">
        <v>17</v>
      </c>
      <c r="F254" s="59"/>
      <c r="G254" s="163">
        <f>ROUND(Прайс!J254*(1-$J$2),2)</f>
        <v>3.24</v>
      </c>
      <c r="H254" s="163">
        <f t="shared" si="14"/>
        <v>3.8879999999999999</v>
      </c>
      <c r="I254" s="163">
        <f t="shared" si="15"/>
        <v>0</v>
      </c>
      <c r="J254" s="144"/>
      <c r="K254" s="145"/>
      <c r="L254" s="105">
        <f>F254*Прайс!I254</f>
        <v>0</v>
      </c>
      <c r="M254" s="145"/>
      <c r="N254" s="164">
        <f>ROUND(Прайс!J254*$N$9*1.2,2)</f>
        <v>4.66</v>
      </c>
      <c r="O254" s="164">
        <f t="shared" si="16"/>
        <v>0</v>
      </c>
    </row>
    <row r="255" spans="1:15" x14ac:dyDescent="0.25">
      <c r="A255" s="63" t="s">
        <v>229</v>
      </c>
      <c r="B255" s="63"/>
      <c r="C255" s="170">
        <f>Прайс!C255</f>
        <v>2330</v>
      </c>
      <c r="D255" s="171">
        <f>Прайс!H255</f>
        <v>5</v>
      </c>
      <c r="E255" s="45" t="s">
        <v>17</v>
      </c>
      <c r="F255" s="59"/>
      <c r="G255" s="163">
        <f>ROUND(Прайс!J255*(1-$J$2),2)</f>
        <v>4.0199999999999996</v>
      </c>
      <c r="H255" s="163">
        <f t="shared" si="14"/>
        <v>4.823999999999999</v>
      </c>
      <c r="I255" s="163">
        <f t="shared" si="15"/>
        <v>0</v>
      </c>
      <c r="J255" s="144"/>
      <c r="K255" s="145"/>
      <c r="L255" s="105">
        <f>F255*Прайс!I255</f>
        <v>0</v>
      </c>
      <c r="M255" s="145"/>
      <c r="N255" s="164">
        <f>ROUND(Прайс!J255*$N$9*1.2,2)</f>
        <v>5.79</v>
      </c>
      <c r="O255" s="164">
        <f t="shared" si="16"/>
        <v>0</v>
      </c>
    </row>
    <row r="256" spans="1:15" x14ac:dyDescent="0.25">
      <c r="A256" s="63" t="s">
        <v>230</v>
      </c>
      <c r="B256" s="63"/>
      <c r="C256" s="170">
        <f>Прайс!C256</f>
        <v>2331</v>
      </c>
      <c r="D256" s="171">
        <f>Прайс!H256</f>
        <v>5</v>
      </c>
      <c r="E256" s="45" t="s">
        <v>17</v>
      </c>
      <c r="F256" s="59"/>
      <c r="G256" s="163">
        <f>ROUND(Прайс!J256*(1-$J$2),2)</f>
        <v>4.8099999999999996</v>
      </c>
      <c r="H256" s="163">
        <f t="shared" si="14"/>
        <v>5.7719999999999994</v>
      </c>
      <c r="I256" s="163">
        <f t="shared" si="15"/>
        <v>0</v>
      </c>
      <c r="J256" s="144"/>
      <c r="K256" s="145"/>
      <c r="L256" s="105">
        <f>F256*Прайс!I256</f>
        <v>0</v>
      </c>
      <c r="M256" s="145"/>
      <c r="N256" s="164">
        <f>ROUND(Прайс!J256*$N$9*1.2,2)</f>
        <v>6.92</v>
      </c>
      <c r="O256" s="164">
        <f t="shared" si="16"/>
        <v>0</v>
      </c>
    </row>
    <row r="257" spans="1:15" x14ac:dyDescent="0.25">
      <c r="A257" s="63" t="s">
        <v>231</v>
      </c>
      <c r="B257" s="63"/>
      <c r="C257" s="170">
        <f>Прайс!C257</f>
        <v>2332</v>
      </c>
      <c r="D257" s="171">
        <f>Прайс!H257</f>
        <v>5</v>
      </c>
      <c r="E257" s="45" t="s">
        <v>17</v>
      </c>
      <c r="F257" s="59"/>
      <c r="G257" s="163">
        <f>ROUND(Прайс!J257*(1-$J$2),2)</f>
        <v>6.56</v>
      </c>
      <c r="H257" s="163">
        <f t="shared" si="14"/>
        <v>7.871999999999999</v>
      </c>
      <c r="I257" s="163">
        <f t="shared" si="15"/>
        <v>0</v>
      </c>
      <c r="J257" s="144"/>
      <c r="K257" s="145"/>
      <c r="L257" s="105">
        <f>F257*Прайс!I257</f>
        <v>0</v>
      </c>
      <c r="M257" s="145"/>
      <c r="N257" s="164">
        <f>ROUND(Прайс!J257*$N$9*1.2,2)</f>
        <v>9.4499999999999993</v>
      </c>
      <c r="O257" s="164">
        <f t="shared" si="16"/>
        <v>0</v>
      </c>
    </row>
    <row r="258" spans="1:15" x14ac:dyDescent="0.25">
      <c r="A258" s="63" t="s">
        <v>232</v>
      </c>
      <c r="B258" s="63"/>
      <c r="C258" s="170">
        <f>Прайс!C258</f>
        <v>2333</v>
      </c>
      <c r="D258" s="171">
        <f>Прайс!H258</f>
        <v>5</v>
      </c>
      <c r="E258" s="45" t="s">
        <v>17</v>
      </c>
      <c r="F258" s="59"/>
      <c r="G258" s="163">
        <f>ROUND(Прайс!J258*(1-$J$2),2)</f>
        <v>8.0399999999999991</v>
      </c>
      <c r="H258" s="163">
        <f t="shared" si="14"/>
        <v>9.6479999999999979</v>
      </c>
      <c r="I258" s="163">
        <f t="shared" si="15"/>
        <v>0</v>
      </c>
      <c r="J258" s="144"/>
      <c r="K258" s="145"/>
      <c r="L258" s="105">
        <f>F258*Прайс!I258</f>
        <v>0</v>
      </c>
      <c r="M258" s="145"/>
      <c r="N258" s="164">
        <f>ROUND(Прайс!J258*$N$9*1.2,2)</f>
        <v>11.58</v>
      </c>
      <c r="O258" s="164">
        <f t="shared" si="16"/>
        <v>0</v>
      </c>
    </row>
    <row r="259" spans="1:15" x14ac:dyDescent="0.25">
      <c r="A259" s="63" t="s">
        <v>233</v>
      </c>
      <c r="B259" s="63"/>
      <c r="C259" s="170">
        <f>Прайс!C259</f>
        <v>2335</v>
      </c>
      <c r="D259" s="171">
        <f>Прайс!H259</f>
        <v>5</v>
      </c>
      <c r="E259" s="45" t="s">
        <v>17</v>
      </c>
      <c r="F259" s="59"/>
      <c r="G259" s="163">
        <f>ROUND(Прайс!J259*(1-$J$2),2)</f>
        <v>9.7799999999999994</v>
      </c>
      <c r="H259" s="163">
        <f t="shared" si="14"/>
        <v>11.735999999999999</v>
      </c>
      <c r="I259" s="163">
        <f t="shared" si="15"/>
        <v>0</v>
      </c>
      <c r="J259" s="144"/>
      <c r="K259" s="145"/>
      <c r="L259" s="105">
        <f>F259*Прайс!I259</f>
        <v>0</v>
      </c>
      <c r="M259" s="145"/>
      <c r="N259" s="164">
        <f>ROUND(Прайс!J259*$N$9*1.2,2)</f>
        <v>14.08</v>
      </c>
      <c r="O259" s="164">
        <f t="shared" si="16"/>
        <v>0</v>
      </c>
    </row>
    <row r="260" spans="1:15" x14ac:dyDescent="0.25">
      <c r="A260" s="63" t="s">
        <v>234</v>
      </c>
      <c r="B260" s="63"/>
      <c r="C260" s="170">
        <f>Прайс!C260</f>
        <v>2340</v>
      </c>
      <c r="D260" s="171">
        <f>Прайс!H260</f>
        <v>5</v>
      </c>
      <c r="E260" s="45" t="s">
        <v>17</v>
      </c>
      <c r="F260" s="59"/>
      <c r="G260" s="163">
        <f>ROUND(Прайс!J260*(1-$J$2),2)</f>
        <v>2.63</v>
      </c>
      <c r="H260" s="163">
        <f t="shared" si="14"/>
        <v>3.1559999999999997</v>
      </c>
      <c r="I260" s="163">
        <f t="shared" si="15"/>
        <v>0</v>
      </c>
      <c r="J260" s="144"/>
      <c r="K260" s="145"/>
      <c r="L260" s="105">
        <f>F260*Прайс!I260</f>
        <v>0</v>
      </c>
      <c r="M260" s="145"/>
      <c r="N260" s="164">
        <f>ROUND(Прайс!J260*$N$9*1.2,2)</f>
        <v>3.79</v>
      </c>
      <c r="O260" s="164">
        <f t="shared" si="16"/>
        <v>0</v>
      </c>
    </row>
    <row r="261" spans="1:15" x14ac:dyDescent="0.25">
      <c r="A261" s="63" t="s">
        <v>235</v>
      </c>
      <c r="B261" s="63"/>
      <c r="C261" s="170">
        <f>Прайс!C261</f>
        <v>2341</v>
      </c>
      <c r="D261" s="171">
        <f>Прайс!H261</f>
        <v>5</v>
      </c>
      <c r="E261" s="45" t="s">
        <v>17</v>
      </c>
      <c r="F261" s="59"/>
      <c r="G261" s="163">
        <f>ROUND(Прайс!J261*(1-$J$2),2)</f>
        <v>3.15</v>
      </c>
      <c r="H261" s="163">
        <f t="shared" si="14"/>
        <v>3.78</v>
      </c>
      <c r="I261" s="163">
        <f t="shared" si="15"/>
        <v>0</v>
      </c>
      <c r="J261" s="144"/>
      <c r="K261" s="145"/>
      <c r="L261" s="105">
        <f>F261*Прайс!I261</f>
        <v>0</v>
      </c>
      <c r="M261" s="145"/>
      <c r="N261" s="164">
        <f>ROUND(Прайс!J261*$N$9*1.2,2)</f>
        <v>4.53</v>
      </c>
      <c r="O261" s="164">
        <f t="shared" si="16"/>
        <v>0</v>
      </c>
    </row>
    <row r="262" spans="1:15" x14ac:dyDescent="0.25">
      <c r="A262" s="63" t="s">
        <v>236</v>
      </c>
      <c r="B262" s="63"/>
      <c r="C262" s="170">
        <f>Прайс!C262</f>
        <v>2342</v>
      </c>
      <c r="D262" s="171">
        <f>Прайс!H262</f>
        <v>5</v>
      </c>
      <c r="E262" s="45" t="s">
        <v>17</v>
      </c>
      <c r="F262" s="59"/>
      <c r="G262" s="163">
        <f>ROUND(Прайс!J262*(1-$J$2),2)</f>
        <v>3.49</v>
      </c>
      <c r="H262" s="163">
        <f t="shared" si="14"/>
        <v>4.1879999999999997</v>
      </c>
      <c r="I262" s="163">
        <f t="shared" si="15"/>
        <v>0</v>
      </c>
      <c r="J262" s="144"/>
      <c r="K262" s="145"/>
      <c r="L262" s="105">
        <f>F262*Прайс!I262</f>
        <v>0</v>
      </c>
      <c r="M262" s="145"/>
      <c r="N262" s="164">
        <f>ROUND(Прайс!J262*$N$9*1.2,2)</f>
        <v>5.03</v>
      </c>
      <c r="O262" s="164">
        <f t="shared" si="16"/>
        <v>0</v>
      </c>
    </row>
    <row r="263" spans="1:15" x14ac:dyDescent="0.25">
      <c r="A263" s="63" t="s">
        <v>237</v>
      </c>
      <c r="B263" s="63"/>
      <c r="C263" s="170">
        <f>Прайс!C263</f>
        <v>2343</v>
      </c>
      <c r="D263" s="171">
        <f>Прайс!H263</f>
        <v>5</v>
      </c>
      <c r="E263" s="45" t="s">
        <v>17</v>
      </c>
      <c r="F263" s="59"/>
      <c r="G263" s="163">
        <f>ROUND(Прайс!J263*(1-$J$2),2)</f>
        <v>4.37</v>
      </c>
      <c r="H263" s="163">
        <f t="shared" si="14"/>
        <v>5.2439999999999998</v>
      </c>
      <c r="I263" s="163">
        <f t="shared" si="15"/>
        <v>0</v>
      </c>
      <c r="J263" s="144"/>
      <c r="K263" s="145"/>
      <c r="L263" s="105">
        <f>F263*Прайс!I263</f>
        <v>0</v>
      </c>
      <c r="M263" s="145"/>
      <c r="N263" s="164">
        <f>ROUND(Прайс!J263*$N$9*1.2,2)</f>
        <v>6.29</v>
      </c>
      <c r="O263" s="164">
        <f t="shared" si="16"/>
        <v>0</v>
      </c>
    </row>
    <row r="264" spans="1:15" x14ac:dyDescent="0.25">
      <c r="A264" s="63" t="s">
        <v>238</v>
      </c>
      <c r="B264" s="63"/>
      <c r="C264" s="170">
        <f>Прайс!C264</f>
        <v>2344</v>
      </c>
      <c r="D264" s="171">
        <f>Прайс!H264</f>
        <v>5</v>
      </c>
      <c r="E264" s="45" t="s">
        <v>17</v>
      </c>
      <c r="F264" s="59"/>
      <c r="G264" s="163">
        <f>ROUND(Прайс!J264*(1-$J$2),2)</f>
        <v>5.24</v>
      </c>
      <c r="H264" s="163">
        <f t="shared" si="14"/>
        <v>6.2880000000000003</v>
      </c>
      <c r="I264" s="163">
        <f t="shared" si="15"/>
        <v>0</v>
      </c>
      <c r="J264" s="144"/>
      <c r="K264" s="145"/>
      <c r="L264" s="105">
        <f>F264*Прайс!I264</f>
        <v>0</v>
      </c>
      <c r="M264" s="145"/>
      <c r="N264" s="164">
        <f>ROUND(Прайс!J264*$N$9*1.2,2)</f>
        <v>7.55</v>
      </c>
      <c r="O264" s="164">
        <f t="shared" si="16"/>
        <v>0</v>
      </c>
    </row>
    <row r="265" spans="1:15" x14ac:dyDescent="0.25">
      <c r="A265" s="63" t="s">
        <v>239</v>
      </c>
      <c r="B265" s="63"/>
      <c r="C265" s="170">
        <f>Прайс!C265</f>
        <v>2345</v>
      </c>
      <c r="D265" s="171">
        <f>Прайс!H265</f>
        <v>5</v>
      </c>
      <c r="E265" s="45" t="s">
        <v>17</v>
      </c>
      <c r="F265" s="59"/>
      <c r="G265" s="163">
        <f>ROUND(Прайс!J265*(1-$J$2),2)</f>
        <v>6.99</v>
      </c>
      <c r="H265" s="163">
        <f t="shared" si="14"/>
        <v>8.3879999999999999</v>
      </c>
      <c r="I265" s="163">
        <f t="shared" si="15"/>
        <v>0</v>
      </c>
      <c r="J265" s="144"/>
      <c r="K265" s="145"/>
      <c r="L265" s="105">
        <f>F265*Прайс!I265</f>
        <v>0</v>
      </c>
      <c r="M265" s="145"/>
      <c r="N265" s="164">
        <f>ROUND(Прайс!J265*$N$9*1.2,2)</f>
        <v>10.06</v>
      </c>
      <c r="O265" s="164">
        <f t="shared" si="16"/>
        <v>0</v>
      </c>
    </row>
    <row r="266" spans="1:15" x14ac:dyDescent="0.25">
      <c r="A266" s="63" t="s">
        <v>240</v>
      </c>
      <c r="B266" s="63"/>
      <c r="C266" s="170">
        <f>Прайс!C266</f>
        <v>2346</v>
      </c>
      <c r="D266" s="171">
        <f>Прайс!H266</f>
        <v>5</v>
      </c>
      <c r="E266" s="45" t="s">
        <v>17</v>
      </c>
      <c r="F266" s="59"/>
      <c r="G266" s="163">
        <f>ROUND(Прайс!J266*(1-$J$2),2)</f>
        <v>8.74</v>
      </c>
      <c r="H266" s="163">
        <f t="shared" si="14"/>
        <v>10.488</v>
      </c>
      <c r="I266" s="163">
        <f t="shared" si="15"/>
        <v>0</v>
      </c>
      <c r="J266" s="144"/>
      <c r="K266" s="145"/>
      <c r="L266" s="105">
        <f>F266*Прайс!I266</f>
        <v>0</v>
      </c>
      <c r="M266" s="145"/>
      <c r="N266" s="164">
        <f>ROUND(Прайс!J266*$N$9*1.2,2)</f>
        <v>12.58</v>
      </c>
      <c r="O266" s="164">
        <f t="shared" si="16"/>
        <v>0</v>
      </c>
    </row>
    <row r="267" spans="1:15" x14ac:dyDescent="0.25">
      <c r="A267" s="63" t="s">
        <v>241</v>
      </c>
      <c r="B267" s="63"/>
      <c r="C267" s="170">
        <f>Прайс!C267</f>
        <v>2348</v>
      </c>
      <c r="D267" s="171">
        <f>Прайс!H267</f>
        <v>5</v>
      </c>
      <c r="E267" s="45" t="s">
        <v>17</v>
      </c>
      <c r="F267" s="59"/>
      <c r="G267" s="163">
        <f>ROUND(Прайс!J267*(1-$J$2),2)</f>
        <v>10.92</v>
      </c>
      <c r="H267" s="163">
        <f t="shared" si="14"/>
        <v>13.103999999999999</v>
      </c>
      <c r="I267" s="163">
        <f t="shared" si="15"/>
        <v>0</v>
      </c>
      <c r="J267" s="144"/>
      <c r="K267" s="145"/>
      <c r="L267" s="105">
        <f>F267*Прайс!I267</f>
        <v>0</v>
      </c>
      <c r="M267" s="145"/>
      <c r="N267" s="164">
        <f>ROUND(Прайс!J267*$N$9*1.2,2)</f>
        <v>15.73</v>
      </c>
      <c r="O267" s="164">
        <f t="shared" si="16"/>
        <v>0</v>
      </c>
    </row>
    <row r="268" spans="1:15" x14ac:dyDescent="0.25">
      <c r="A268" s="63" t="s">
        <v>242</v>
      </c>
      <c r="B268" s="63"/>
      <c r="C268" s="170">
        <f>Прайс!C268</f>
        <v>2353</v>
      </c>
      <c r="D268" s="171">
        <f>Прайс!H268</f>
        <v>5</v>
      </c>
      <c r="E268" s="45" t="s">
        <v>17</v>
      </c>
      <c r="F268" s="59"/>
      <c r="G268" s="163">
        <f>ROUND(Прайс!J268*(1-$J$2),2)</f>
        <v>2.99</v>
      </c>
      <c r="H268" s="163">
        <f t="shared" si="14"/>
        <v>3.5880000000000001</v>
      </c>
      <c r="I268" s="163">
        <f t="shared" si="15"/>
        <v>0</v>
      </c>
      <c r="J268" s="144"/>
      <c r="K268" s="145"/>
      <c r="L268" s="105">
        <f>F268*Прайс!I268</f>
        <v>0</v>
      </c>
      <c r="M268" s="145"/>
      <c r="N268" s="164">
        <f>ROUND(Прайс!J268*$N$9*1.2,2)</f>
        <v>4.3099999999999996</v>
      </c>
      <c r="O268" s="164">
        <f t="shared" si="16"/>
        <v>0</v>
      </c>
    </row>
    <row r="269" spans="1:15" x14ac:dyDescent="0.25">
      <c r="A269" s="63" t="s">
        <v>243</v>
      </c>
      <c r="B269" s="63"/>
      <c r="C269" s="170">
        <f>Прайс!C269</f>
        <v>2354</v>
      </c>
      <c r="D269" s="171">
        <f>Прайс!H269</f>
        <v>5</v>
      </c>
      <c r="E269" s="45" t="s">
        <v>17</v>
      </c>
      <c r="F269" s="59"/>
      <c r="G269" s="163">
        <f>ROUND(Прайс!J269*(1-$J$2),2)</f>
        <v>3.59</v>
      </c>
      <c r="H269" s="163">
        <f t="shared" si="14"/>
        <v>4.3079999999999998</v>
      </c>
      <c r="I269" s="163">
        <f t="shared" si="15"/>
        <v>0</v>
      </c>
      <c r="J269" s="144"/>
      <c r="K269" s="145"/>
      <c r="L269" s="105">
        <f>F269*Прайс!I269</f>
        <v>0</v>
      </c>
      <c r="M269" s="145"/>
      <c r="N269" s="164">
        <f>ROUND(Прайс!J269*$N$9*1.2,2)</f>
        <v>5.17</v>
      </c>
      <c r="O269" s="164">
        <f t="shared" si="16"/>
        <v>0</v>
      </c>
    </row>
    <row r="270" spans="1:15" x14ac:dyDescent="0.25">
      <c r="A270" s="63" t="s">
        <v>244</v>
      </c>
      <c r="B270" s="63"/>
      <c r="C270" s="170">
        <f>Прайс!C270</f>
        <v>2355</v>
      </c>
      <c r="D270" s="171">
        <f>Прайс!H270</f>
        <v>5</v>
      </c>
      <c r="E270" s="45" t="s">
        <v>17</v>
      </c>
      <c r="F270" s="59"/>
      <c r="G270" s="163">
        <f>ROUND(Прайс!J270*(1-$J$2),2)</f>
        <v>3.99</v>
      </c>
      <c r="H270" s="163">
        <f t="shared" si="14"/>
        <v>4.7880000000000003</v>
      </c>
      <c r="I270" s="163">
        <f t="shared" si="15"/>
        <v>0</v>
      </c>
      <c r="J270" s="144"/>
      <c r="K270" s="145"/>
      <c r="L270" s="105">
        <f>F270*Прайс!I270</f>
        <v>0</v>
      </c>
      <c r="M270" s="145"/>
      <c r="N270" s="164">
        <f>ROUND(Прайс!J270*$N$9*1.2,2)</f>
        <v>5.75</v>
      </c>
      <c r="O270" s="164">
        <f t="shared" si="16"/>
        <v>0</v>
      </c>
    </row>
    <row r="271" spans="1:15" x14ac:dyDescent="0.25">
      <c r="A271" s="63" t="s">
        <v>245</v>
      </c>
      <c r="B271" s="63"/>
      <c r="C271" s="170">
        <f>Прайс!C271</f>
        <v>2356</v>
      </c>
      <c r="D271" s="171">
        <f>Прайс!H271</f>
        <v>5</v>
      </c>
      <c r="E271" s="45" t="s">
        <v>17</v>
      </c>
      <c r="F271" s="59"/>
      <c r="G271" s="163">
        <f>ROUND(Прайс!J271*(1-$J$2),2)</f>
        <v>4.99</v>
      </c>
      <c r="H271" s="163">
        <f t="shared" si="14"/>
        <v>5.9880000000000004</v>
      </c>
      <c r="I271" s="163">
        <f t="shared" si="15"/>
        <v>0</v>
      </c>
      <c r="J271" s="144"/>
      <c r="K271" s="145"/>
      <c r="L271" s="105">
        <f>F271*Прайс!I271</f>
        <v>0</v>
      </c>
      <c r="M271" s="145"/>
      <c r="N271" s="164">
        <f>ROUND(Прайс!J271*$N$9*1.2,2)</f>
        <v>7.19</v>
      </c>
      <c r="O271" s="164">
        <f t="shared" si="16"/>
        <v>0</v>
      </c>
    </row>
    <row r="272" spans="1:15" x14ac:dyDescent="0.25">
      <c r="A272" s="63" t="s">
        <v>246</v>
      </c>
      <c r="B272" s="63"/>
      <c r="C272" s="170">
        <f>Прайс!C272</f>
        <v>2357</v>
      </c>
      <c r="D272" s="171">
        <f>Прайс!H272</f>
        <v>5</v>
      </c>
      <c r="E272" s="45" t="s">
        <v>17</v>
      </c>
      <c r="F272" s="59"/>
      <c r="G272" s="163">
        <f>ROUND(Прайс!J272*(1-$J$2),2)</f>
        <v>5.82</v>
      </c>
      <c r="H272" s="163">
        <f t="shared" si="14"/>
        <v>6.984</v>
      </c>
      <c r="I272" s="163">
        <f t="shared" si="15"/>
        <v>0</v>
      </c>
      <c r="J272" s="144"/>
      <c r="K272" s="145"/>
      <c r="L272" s="105">
        <f>F272*Прайс!I272</f>
        <v>0</v>
      </c>
      <c r="M272" s="145"/>
      <c r="N272" s="164">
        <f>ROUND(Прайс!J272*$N$9*1.2,2)</f>
        <v>8.39</v>
      </c>
      <c r="O272" s="164">
        <f t="shared" si="16"/>
        <v>0</v>
      </c>
    </row>
    <row r="273" spans="1:15" x14ac:dyDescent="0.25">
      <c r="A273" s="63" t="s">
        <v>247</v>
      </c>
      <c r="B273" s="63"/>
      <c r="C273" s="170">
        <f>Прайс!C273</f>
        <v>2358</v>
      </c>
      <c r="D273" s="171">
        <f>Прайс!H273</f>
        <v>5</v>
      </c>
      <c r="E273" s="45" t="s">
        <v>17</v>
      </c>
      <c r="F273" s="59"/>
      <c r="G273" s="163">
        <f>ROUND(Прайс!J273*(1-$J$2),2)</f>
        <v>7.71</v>
      </c>
      <c r="H273" s="163">
        <f t="shared" si="14"/>
        <v>9.2519999999999989</v>
      </c>
      <c r="I273" s="163">
        <f t="shared" si="15"/>
        <v>0</v>
      </c>
      <c r="J273" s="144"/>
      <c r="K273" s="145"/>
      <c r="L273" s="105">
        <f>F273*Прайс!I273</f>
        <v>0</v>
      </c>
      <c r="M273" s="145"/>
      <c r="N273" s="164">
        <f>ROUND(Прайс!J273*$N$9*1.2,2)</f>
        <v>11.1</v>
      </c>
      <c r="O273" s="164">
        <f t="shared" si="16"/>
        <v>0</v>
      </c>
    </row>
    <row r="274" spans="1:15" x14ac:dyDescent="0.25">
      <c r="A274" s="63" t="s">
        <v>248</v>
      </c>
      <c r="B274" s="63"/>
      <c r="C274" s="170">
        <f>Прайс!C274</f>
        <v>2359</v>
      </c>
      <c r="D274" s="171">
        <f>Прайс!H274</f>
        <v>5</v>
      </c>
      <c r="E274" s="45" t="s">
        <v>17</v>
      </c>
      <c r="F274" s="59"/>
      <c r="G274" s="163">
        <f>ROUND(Прайс!J274*(1-$J$2),2)</f>
        <v>9.98</v>
      </c>
      <c r="H274" s="163">
        <f t="shared" si="14"/>
        <v>11.976000000000001</v>
      </c>
      <c r="I274" s="163">
        <f t="shared" si="15"/>
        <v>0</v>
      </c>
      <c r="J274" s="144"/>
      <c r="K274" s="145"/>
      <c r="L274" s="105">
        <f>F274*Прайс!I274</f>
        <v>0</v>
      </c>
      <c r="M274" s="145"/>
      <c r="N274" s="164">
        <f>ROUND(Прайс!J274*$N$9*1.2,2)</f>
        <v>14.37</v>
      </c>
      <c r="O274" s="164">
        <f t="shared" si="16"/>
        <v>0</v>
      </c>
    </row>
    <row r="275" spans="1:15" x14ac:dyDescent="0.25">
      <c r="A275" s="63" t="s">
        <v>249</v>
      </c>
      <c r="B275" s="63"/>
      <c r="C275" s="170">
        <f>Прайс!C275</f>
        <v>2361</v>
      </c>
      <c r="D275" s="171">
        <f>Прайс!H275</f>
        <v>5</v>
      </c>
      <c r="E275" s="45" t="s">
        <v>17</v>
      </c>
      <c r="F275" s="59"/>
      <c r="G275" s="163">
        <f>ROUND(Прайс!J275*(1-$J$2),2)</f>
        <v>12.05</v>
      </c>
      <c r="H275" s="163">
        <f t="shared" si="14"/>
        <v>14.46</v>
      </c>
      <c r="I275" s="163">
        <f t="shared" si="15"/>
        <v>0</v>
      </c>
      <c r="J275" s="144"/>
      <c r="K275" s="145"/>
      <c r="L275" s="105">
        <f>F275*Прайс!I275</f>
        <v>0</v>
      </c>
      <c r="M275" s="145"/>
      <c r="N275" s="164">
        <f>ROUND(Прайс!J275*$N$9*1.2,2)</f>
        <v>17.350000000000001</v>
      </c>
      <c r="O275" s="164">
        <f t="shared" si="16"/>
        <v>0</v>
      </c>
    </row>
    <row r="276" spans="1:15" ht="3" customHeight="1" x14ac:dyDescent="0.25">
      <c r="A276" s="63" t="s">
        <v>68</v>
      </c>
      <c r="B276" s="63"/>
      <c r="C276" s="170" t="str">
        <f>Прайс!C276</f>
        <v>Код</v>
      </c>
      <c r="D276" s="171">
        <v>0</v>
      </c>
      <c r="E276" s="45">
        <v>0</v>
      </c>
      <c r="F276" s="59"/>
      <c r="G276" s="62">
        <v>0</v>
      </c>
      <c r="H276" s="62">
        <v>0</v>
      </c>
      <c r="I276" s="62">
        <v>0</v>
      </c>
      <c r="J276" s="109"/>
      <c r="K276" s="145"/>
      <c r="L276" s="105"/>
      <c r="M276" s="145"/>
      <c r="N276" s="107"/>
      <c r="O276" s="108"/>
    </row>
    <row r="277" spans="1:15" x14ac:dyDescent="0.25">
      <c r="A277" s="63" t="s">
        <v>599</v>
      </c>
      <c r="B277" s="63"/>
      <c r="C277" s="170">
        <f>Прайс!C277</f>
        <v>2609</v>
      </c>
      <c r="D277" s="171">
        <f>Прайс!H277</f>
        <v>10</v>
      </c>
      <c r="E277" s="45" t="s">
        <v>17</v>
      </c>
      <c r="F277" s="59"/>
      <c r="G277" s="163">
        <f>ROUND(Прайс!J277*(1-$J$2),2)</f>
        <v>0.71</v>
      </c>
      <c r="H277" s="163">
        <f t="shared" ref="H277:H278" si="17">G277*1.2</f>
        <v>0.85199999999999998</v>
      </c>
      <c r="I277" s="163">
        <f t="shared" ref="I277:I278" si="18">F277*H277</f>
        <v>0</v>
      </c>
      <c r="J277" s="144"/>
      <c r="K277" s="145"/>
      <c r="L277" s="105">
        <f>F277*Прайс!I277</f>
        <v>0</v>
      </c>
      <c r="M277" s="145"/>
      <c r="N277" s="164">
        <f>ROUND(Прайс!J277*$N$9*1.2,2)</f>
        <v>1.02</v>
      </c>
      <c r="O277" s="164">
        <f t="shared" ref="O277:O278" si="19">F277*N277</f>
        <v>0</v>
      </c>
    </row>
    <row r="278" spans="1:15" x14ac:dyDescent="0.25">
      <c r="A278" s="63" t="s">
        <v>600</v>
      </c>
      <c r="B278" s="63"/>
      <c r="C278" s="170">
        <f>Прайс!C278</f>
        <v>2610</v>
      </c>
      <c r="D278" s="171">
        <f>Прайс!H278</f>
        <v>10</v>
      </c>
      <c r="E278" s="45" t="s">
        <v>17</v>
      </c>
      <c r="F278" s="59"/>
      <c r="G278" s="163">
        <f>ROUND(Прайс!J278*(1-$J$2),2)</f>
        <v>0.71</v>
      </c>
      <c r="H278" s="163">
        <f t="shared" si="17"/>
        <v>0.85199999999999998</v>
      </c>
      <c r="I278" s="163">
        <f t="shared" si="18"/>
        <v>0</v>
      </c>
      <c r="J278" s="144"/>
      <c r="K278" s="145"/>
      <c r="L278" s="105">
        <f>F278*Прайс!I278</f>
        <v>0</v>
      </c>
      <c r="M278" s="145"/>
      <c r="N278" s="164">
        <f>ROUND(Прайс!J278*$N$9*1.2,2)</f>
        <v>1.02</v>
      </c>
      <c r="O278" s="164">
        <f t="shared" si="19"/>
        <v>0</v>
      </c>
    </row>
    <row r="279" spans="1:15" ht="3" customHeight="1" x14ac:dyDescent="0.25">
      <c r="A279" s="63" t="s">
        <v>68</v>
      </c>
      <c r="B279" s="63"/>
      <c r="C279" s="170" t="str">
        <f>Прайс!C279</f>
        <v>Код</v>
      </c>
      <c r="D279" s="171">
        <v>0</v>
      </c>
      <c r="E279" s="45">
        <v>0</v>
      </c>
      <c r="F279" s="59"/>
      <c r="G279" s="62">
        <v>0</v>
      </c>
      <c r="H279" s="62">
        <v>0</v>
      </c>
      <c r="I279" s="62">
        <v>0</v>
      </c>
      <c r="J279" s="109"/>
      <c r="K279" s="145"/>
      <c r="L279" s="105"/>
      <c r="M279" s="145"/>
      <c r="N279" s="107"/>
      <c r="O279" s="108"/>
    </row>
    <row r="280" spans="1:15" x14ac:dyDescent="0.25">
      <c r="A280" s="63" t="s">
        <v>601</v>
      </c>
      <c r="B280" s="63"/>
      <c r="C280" s="170">
        <f>Прайс!C280</f>
        <v>2614</v>
      </c>
      <c r="D280" s="171">
        <f>Прайс!H280</f>
        <v>10</v>
      </c>
      <c r="E280" s="45" t="s">
        <v>17</v>
      </c>
      <c r="F280" s="59"/>
      <c r="G280" s="163">
        <f>ROUND(Прайс!J280*(1-$J$2),2)</f>
        <v>1.35</v>
      </c>
      <c r="H280" s="163">
        <f t="shared" ref="H280:H281" si="20">G280*1.2</f>
        <v>1.62</v>
      </c>
      <c r="I280" s="163">
        <f t="shared" ref="I280:I281" si="21">F280*H280</f>
        <v>0</v>
      </c>
      <c r="J280" s="144"/>
      <c r="K280" s="145"/>
      <c r="L280" s="105">
        <f>F280*Прайс!I280</f>
        <v>0</v>
      </c>
      <c r="M280" s="145"/>
      <c r="N280" s="164">
        <f>ROUND(Прайс!J280*$N$9*1.2,2)</f>
        <v>1.95</v>
      </c>
      <c r="O280" s="164">
        <f t="shared" ref="O280:O281" si="22">F280*N280</f>
        <v>0</v>
      </c>
    </row>
    <row r="281" spans="1:15" x14ac:dyDescent="0.25">
      <c r="A281" s="63" t="s">
        <v>602</v>
      </c>
      <c r="B281" s="63"/>
      <c r="C281" s="170">
        <f>Прайс!C281</f>
        <v>2615</v>
      </c>
      <c r="D281" s="171">
        <f>Прайс!H281</f>
        <v>10</v>
      </c>
      <c r="E281" s="45" t="s">
        <v>17</v>
      </c>
      <c r="F281" s="59"/>
      <c r="G281" s="163">
        <f>ROUND(Прайс!J281*(1-$J$2),2)</f>
        <v>1.57</v>
      </c>
      <c r="H281" s="163">
        <f t="shared" si="20"/>
        <v>1.8839999999999999</v>
      </c>
      <c r="I281" s="163">
        <f t="shared" si="21"/>
        <v>0</v>
      </c>
      <c r="J281" s="144"/>
      <c r="K281" s="145"/>
      <c r="L281" s="105">
        <f>F281*Прайс!I281</f>
        <v>0</v>
      </c>
      <c r="M281" s="145"/>
      <c r="N281" s="164">
        <f>ROUND(Прайс!J281*$N$9*1.2,2)</f>
        <v>2.27</v>
      </c>
      <c r="O281" s="164">
        <f t="shared" si="22"/>
        <v>0</v>
      </c>
    </row>
    <row r="282" spans="1:15" ht="3" customHeight="1" x14ac:dyDescent="0.25">
      <c r="A282" s="63" t="s">
        <v>68</v>
      </c>
      <c r="B282" s="63"/>
      <c r="C282" s="170" t="str">
        <f>Прайс!C282</f>
        <v>Код</v>
      </c>
      <c r="D282" s="171">
        <v>0</v>
      </c>
      <c r="E282" s="45">
        <v>0</v>
      </c>
      <c r="F282" s="58"/>
      <c r="G282" s="62">
        <v>0</v>
      </c>
      <c r="H282" s="62">
        <v>0</v>
      </c>
      <c r="I282" s="62">
        <v>0</v>
      </c>
      <c r="J282" s="109"/>
      <c r="K282" s="145"/>
      <c r="L282" s="106"/>
      <c r="M282" s="145"/>
      <c r="N282" s="107"/>
      <c r="O282" s="108"/>
    </row>
    <row r="283" spans="1:15" x14ac:dyDescent="0.25">
      <c r="A283" s="63" t="s">
        <v>513</v>
      </c>
      <c r="B283" s="63"/>
      <c r="C283" s="170">
        <f>Прайс!C283</f>
        <v>5001</v>
      </c>
      <c r="D283" s="171">
        <f>Прайс!H283</f>
        <v>500</v>
      </c>
      <c r="E283" s="45" t="s">
        <v>17</v>
      </c>
      <c r="F283" s="59"/>
      <c r="G283" s="163">
        <f>ROUND(Прайс!J283*(1-$J$2),2)</f>
        <v>0.1</v>
      </c>
      <c r="H283" s="163">
        <f t="shared" ref="H283:H286" si="23">G283*1.2</f>
        <v>0.12</v>
      </c>
      <c r="I283" s="163">
        <f t="shared" ref="I283:I286" si="24">F283*H283</f>
        <v>0</v>
      </c>
      <c r="J283" s="144"/>
      <c r="K283" s="145"/>
      <c r="L283" s="105">
        <f>F283*Прайс!I283</f>
        <v>0</v>
      </c>
      <c r="M283" s="145"/>
      <c r="N283" s="164">
        <f>ROUND(Прайс!J283*$N$9*1.2,2)</f>
        <v>0.14000000000000001</v>
      </c>
      <c r="O283" s="164">
        <f t="shared" ref="O283:O286" si="25">F283*N283</f>
        <v>0</v>
      </c>
    </row>
    <row r="284" spans="1:15" x14ac:dyDescent="0.25">
      <c r="A284" s="63" t="s">
        <v>514</v>
      </c>
      <c r="B284" s="63"/>
      <c r="C284" s="170">
        <f>Прайс!C284</f>
        <v>5002</v>
      </c>
      <c r="D284" s="171">
        <f>Прайс!H284</f>
        <v>500</v>
      </c>
      <c r="E284" s="45"/>
      <c r="F284" s="59"/>
      <c r="G284" s="163">
        <f>ROUND(Прайс!J284*(1-$J$2),2)</f>
        <v>0.1</v>
      </c>
      <c r="H284" s="163">
        <f t="shared" si="23"/>
        <v>0.12</v>
      </c>
      <c r="I284" s="163">
        <f t="shared" si="24"/>
        <v>0</v>
      </c>
      <c r="J284" s="144"/>
      <c r="K284" s="145"/>
      <c r="L284" s="105">
        <f>F284*Прайс!I284</f>
        <v>0</v>
      </c>
      <c r="M284" s="145"/>
      <c r="N284" s="164">
        <f>ROUND(Прайс!J284*$N$9*1.2,2)</f>
        <v>0.14000000000000001</v>
      </c>
      <c r="O284" s="164">
        <f t="shared" si="25"/>
        <v>0</v>
      </c>
    </row>
    <row r="285" spans="1:15" x14ac:dyDescent="0.25">
      <c r="A285" s="63" t="s">
        <v>515</v>
      </c>
      <c r="B285" s="63"/>
      <c r="C285" s="170">
        <f>Прайс!C285</f>
        <v>5003</v>
      </c>
      <c r="D285" s="171">
        <f>Прайс!H285</f>
        <v>500</v>
      </c>
      <c r="E285" s="45"/>
      <c r="F285" s="59"/>
      <c r="G285" s="163">
        <f>ROUND(Прайс!J285*(1-$J$2),2)</f>
        <v>0.08</v>
      </c>
      <c r="H285" s="163">
        <f t="shared" si="23"/>
        <v>9.6000000000000002E-2</v>
      </c>
      <c r="I285" s="163">
        <f t="shared" si="24"/>
        <v>0</v>
      </c>
      <c r="J285" s="144"/>
      <c r="K285" s="145"/>
      <c r="L285" s="105">
        <f>F285*Прайс!I285</f>
        <v>0</v>
      </c>
      <c r="M285" s="145"/>
      <c r="N285" s="164">
        <f>ROUND(Прайс!J285*$N$9*1.2,2)</f>
        <v>0.11</v>
      </c>
      <c r="O285" s="164">
        <f t="shared" si="25"/>
        <v>0</v>
      </c>
    </row>
    <row r="286" spans="1:15" x14ac:dyDescent="0.25">
      <c r="A286" s="63" t="s">
        <v>516</v>
      </c>
      <c r="B286" s="63"/>
      <c r="C286" s="170">
        <f>Прайс!C286</f>
        <v>5004</v>
      </c>
      <c r="D286" s="171">
        <f>Прайс!H286</f>
        <v>500</v>
      </c>
      <c r="E286" s="45" t="s">
        <v>17</v>
      </c>
      <c r="F286" s="59"/>
      <c r="G286" s="163">
        <f>ROUND(Прайс!J286*(1-$J$2),2)</f>
        <v>0.08</v>
      </c>
      <c r="H286" s="163">
        <f t="shared" si="23"/>
        <v>9.6000000000000002E-2</v>
      </c>
      <c r="I286" s="163">
        <f t="shared" si="24"/>
        <v>0</v>
      </c>
      <c r="J286" s="144"/>
      <c r="K286" s="145"/>
      <c r="L286" s="105">
        <f>F286*Прайс!I286</f>
        <v>0</v>
      </c>
      <c r="M286" s="145"/>
      <c r="N286" s="164">
        <f>ROUND(Прайс!J286*$N$9*1.2,2)</f>
        <v>0.11</v>
      </c>
      <c r="O286" s="164">
        <f t="shared" si="25"/>
        <v>0</v>
      </c>
    </row>
    <row r="287" spans="1:15" ht="3" customHeight="1" x14ac:dyDescent="0.25">
      <c r="A287" s="63" t="s">
        <v>68</v>
      </c>
      <c r="B287" s="63"/>
      <c r="C287" s="170" t="str">
        <f>Прайс!C287</f>
        <v>Код</v>
      </c>
      <c r="D287" s="171">
        <v>0</v>
      </c>
      <c r="E287" s="45">
        <v>0</v>
      </c>
      <c r="F287" s="58"/>
      <c r="G287" s="62">
        <v>0</v>
      </c>
      <c r="H287" s="62">
        <v>0</v>
      </c>
      <c r="I287" s="62">
        <v>0</v>
      </c>
      <c r="J287" s="109"/>
      <c r="K287" s="145"/>
      <c r="L287" s="106"/>
      <c r="M287" s="145"/>
      <c r="N287" s="107"/>
      <c r="O287" s="108"/>
    </row>
    <row r="288" spans="1:15" x14ac:dyDescent="0.25">
      <c r="A288" s="63" t="s">
        <v>42</v>
      </c>
      <c r="B288" s="63"/>
      <c r="C288" s="170">
        <f>Прайс!C288</f>
        <v>5005</v>
      </c>
      <c r="D288" s="171">
        <f>Прайс!H288</f>
        <v>500</v>
      </c>
      <c r="E288" s="45" t="s">
        <v>17</v>
      </c>
      <c r="F288" s="59"/>
      <c r="G288" s="163">
        <f>ROUND(Прайс!J288*(1-$J$2),2)</f>
        <v>0.08</v>
      </c>
      <c r="H288" s="163">
        <f t="shared" ref="H288:H289" si="26">G288*1.2</f>
        <v>9.6000000000000002E-2</v>
      </c>
      <c r="I288" s="163">
        <f t="shared" ref="I288:I289" si="27">F288*H288</f>
        <v>0</v>
      </c>
      <c r="J288" s="144"/>
      <c r="K288" s="145"/>
      <c r="L288" s="105">
        <f>F288*Прайс!I288</f>
        <v>0</v>
      </c>
      <c r="M288" s="145"/>
      <c r="N288" s="164">
        <f>ROUND(Прайс!J288*$N$9*1.2,2)</f>
        <v>0.12</v>
      </c>
      <c r="O288" s="164">
        <f t="shared" ref="O288:O289" si="28">F288*N288</f>
        <v>0</v>
      </c>
    </row>
    <row r="289" spans="1:15" x14ac:dyDescent="0.25">
      <c r="A289" s="63" t="s">
        <v>43</v>
      </c>
      <c r="B289" s="63"/>
      <c r="C289" s="170">
        <f>Прайс!C289</f>
        <v>5006</v>
      </c>
      <c r="D289" s="171">
        <f>Прайс!H289</f>
        <v>500</v>
      </c>
      <c r="E289" s="45" t="s">
        <v>17</v>
      </c>
      <c r="F289" s="59"/>
      <c r="G289" s="163">
        <f>ROUND(Прайс!J289*(1-$J$2),2)</f>
        <v>7.0000000000000007E-2</v>
      </c>
      <c r="H289" s="163">
        <f t="shared" si="26"/>
        <v>8.4000000000000005E-2</v>
      </c>
      <c r="I289" s="163">
        <f t="shared" si="27"/>
        <v>0</v>
      </c>
      <c r="J289" s="144"/>
      <c r="K289" s="145"/>
      <c r="L289" s="105">
        <f>F289*Прайс!I289</f>
        <v>0</v>
      </c>
      <c r="M289" s="145"/>
      <c r="N289" s="164">
        <f>ROUND(Прайс!J289*$N$9*1.2,2)</f>
        <v>0.09</v>
      </c>
      <c r="O289" s="164">
        <f t="shared" si="28"/>
        <v>0</v>
      </c>
    </row>
    <row r="290" spans="1:15" ht="3" customHeight="1" x14ac:dyDescent="0.25">
      <c r="A290" s="63" t="s">
        <v>68</v>
      </c>
      <c r="B290" s="63"/>
      <c r="C290" s="170" t="str">
        <f>Прайс!C290</f>
        <v>Код</v>
      </c>
      <c r="D290" s="171">
        <v>0</v>
      </c>
      <c r="E290" s="45">
        <v>0</v>
      </c>
      <c r="F290" s="58"/>
      <c r="G290" s="62">
        <v>0</v>
      </c>
      <c r="H290" s="62">
        <v>0</v>
      </c>
      <c r="I290" s="62">
        <v>0</v>
      </c>
      <c r="J290" s="109"/>
      <c r="K290" s="145"/>
      <c r="L290" s="106"/>
      <c r="M290" s="145"/>
      <c r="N290" s="107"/>
      <c r="O290" s="108"/>
    </row>
    <row r="291" spans="1:15" x14ac:dyDescent="0.25">
      <c r="A291" s="63" t="s">
        <v>44</v>
      </c>
      <c r="B291" s="63"/>
      <c r="C291" s="170">
        <f>Прайс!C291</f>
        <v>5007</v>
      </c>
      <c r="D291" s="171">
        <f>Прайс!H291</f>
        <v>500</v>
      </c>
      <c r="E291" s="45" t="s">
        <v>17</v>
      </c>
      <c r="F291" s="59"/>
      <c r="G291" s="163">
        <f>ROUND(Прайс!J291*(1-$J$2),2)</f>
        <v>0.06</v>
      </c>
      <c r="H291" s="163">
        <f t="shared" ref="H291:H292" si="29">G291*1.2</f>
        <v>7.1999999999999995E-2</v>
      </c>
      <c r="I291" s="163">
        <f t="shared" ref="I291:I292" si="30">F291*H291</f>
        <v>0</v>
      </c>
      <c r="J291" s="144"/>
      <c r="K291" s="145"/>
      <c r="L291" s="105">
        <f>F291*Прайс!I291</f>
        <v>0</v>
      </c>
      <c r="M291" s="145"/>
      <c r="N291" s="164">
        <f>ROUND(Прайс!J291*$N$9*1.2,2)</f>
        <v>0.09</v>
      </c>
      <c r="O291" s="164">
        <f t="shared" ref="O291:O292" si="31">F291*N291</f>
        <v>0</v>
      </c>
    </row>
    <row r="292" spans="1:15" x14ac:dyDescent="0.25">
      <c r="A292" s="63" t="s">
        <v>45</v>
      </c>
      <c r="B292" s="63"/>
      <c r="C292" s="170">
        <f>Прайс!C292</f>
        <v>5008</v>
      </c>
      <c r="D292" s="171">
        <f>Прайс!H292</f>
        <v>500</v>
      </c>
      <c r="E292" s="45" t="s">
        <v>17</v>
      </c>
      <c r="F292" s="59"/>
      <c r="G292" s="163">
        <f>ROUND(Прайс!J292*(1-$J$2),2)</f>
        <v>0.05</v>
      </c>
      <c r="H292" s="163">
        <f t="shared" si="29"/>
        <v>0.06</v>
      </c>
      <c r="I292" s="163">
        <f t="shared" si="30"/>
        <v>0</v>
      </c>
      <c r="J292" s="144"/>
      <c r="K292" s="145"/>
      <c r="L292" s="105">
        <f>F292*Прайс!I292</f>
        <v>0</v>
      </c>
      <c r="M292" s="145"/>
      <c r="N292" s="164">
        <f>ROUND(Прайс!J292*$N$9*1.2,2)</f>
        <v>7.0000000000000007E-2</v>
      </c>
      <c r="O292" s="164">
        <f t="shared" si="31"/>
        <v>0</v>
      </c>
    </row>
    <row r="293" spans="1:15" ht="3" customHeight="1" x14ac:dyDescent="0.25">
      <c r="A293" s="63" t="s">
        <v>68</v>
      </c>
      <c r="B293" s="63"/>
      <c r="C293" s="170" t="str">
        <f>Прайс!C293</f>
        <v>Код</v>
      </c>
      <c r="D293" s="171">
        <v>0</v>
      </c>
      <c r="E293" s="45">
        <v>0</v>
      </c>
      <c r="F293" s="58"/>
      <c r="G293" s="62">
        <v>0</v>
      </c>
      <c r="H293" s="62">
        <v>0</v>
      </c>
      <c r="I293" s="62">
        <v>0</v>
      </c>
      <c r="J293" s="109"/>
      <c r="K293" s="145"/>
      <c r="L293" s="106"/>
      <c r="M293" s="145"/>
      <c r="N293" s="107"/>
      <c r="O293" s="108"/>
    </row>
    <row r="294" spans="1:15" x14ac:dyDescent="0.25">
      <c r="A294" s="63" t="s">
        <v>46</v>
      </c>
      <c r="B294" s="63"/>
      <c r="C294" s="170">
        <f>Прайс!C294</f>
        <v>5009</v>
      </c>
      <c r="D294" s="171">
        <f>Прайс!H294</f>
        <v>500</v>
      </c>
      <c r="E294" s="45" t="s">
        <v>17</v>
      </c>
      <c r="F294" s="59"/>
      <c r="G294" s="163">
        <f>ROUND(Прайс!J294*(1-$J$2),2)</f>
        <v>0.04</v>
      </c>
      <c r="H294" s="163">
        <f t="shared" ref="H294:H295" si="32">G294*1.2</f>
        <v>4.8000000000000001E-2</v>
      </c>
      <c r="I294" s="163">
        <f t="shared" ref="I294:I295" si="33">F294*H294</f>
        <v>0</v>
      </c>
      <c r="J294" s="144"/>
      <c r="K294" s="145"/>
      <c r="L294" s="105">
        <f>F294*Прайс!I294</f>
        <v>0</v>
      </c>
      <c r="M294" s="145"/>
      <c r="N294" s="164">
        <f>ROUND(Прайс!J294*$N$9*1.2,2)</f>
        <v>0.06</v>
      </c>
      <c r="O294" s="164">
        <f t="shared" ref="O294:O295" si="34">F294*N294</f>
        <v>0</v>
      </c>
    </row>
    <row r="295" spans="1:15" x14ac:dyDescent="0.25">
      <c r="A295" s="63" t="s">
        <v>47</v>
      </c>
      <c r="B295" s="63"/>
      <c r="C295" s="170">
        <f>Прайс!C295</f>
        <v>5010</v>
      </c>
      <c r="D295" s="171">
        <f>Прайс!H295</f>
        <v>500</v>
      </c>
      <c r="E295" s="45" t="s">
        <v>17</v>
      </c>
      <c r="F295" s="59"/>
      <c r="G295" s="163">
        <f>ROUND(Прайс!J295*(1-$J$2),2)</f>
        <v>0.03</v>
      </c>
      <c r="H295" s="163">
        <f t="shared" si="32"/>
        <v>3.5999999999999997E-2</v>
      </c>
      <c r="I295" s="163">
        <f t="shared" si="33"/>
        <v>0</v>
      </c>
      <c r="J295" s="144"/>
      <c r="K295" s="145"/>
      <c r="L295" s="105">
        <f>F295*Прайс!I295</f>
        <v>0</v>
      </c>
      <c r="M295" s="145"/>
      <c r="N295" s="164">
        <f>ROUND(Прайс!J295*$N$9*1.2,2)</f>
        <v>0.05</v>
      </c>
      <c r="O295" s="164">
        <f t="shared" si="34"/>
        <v>0</v>
      </c>
    </row>
    <row r="296" spans="1:15" ht="3" customHeight="1" x14ac:dyDescent="0.25">
      <c r="A296" s="63" t="s">
        <v>68</v>
      </c>
      <c r="B296" s="63"/>
      <c r="C296" s="170" t="str">
        <f>Прайс!C296</f>
        <v>Код</v>
      </c>
      <c r="D296" s="171">
        <v>0</v>
      </c>
      <c r="E296" s="45">
        <v>0</v>
      </c>
      <c r="F296" s="58"/>
      <c r="G296" s="62">
        <v>0</v>
      </c>
      <c r="H296" s="62">
        <v>0</v>
      </c>
      <c r="I296" s="62">
        <v>0</v>
      </c>
      <c r="J296" s="109"/>
      <c r="K296" s="145"/>
      <c r="L296" s="106"/>
      <c r="M296" s="145"/>
      <c r="N296" s="107"/>
      <c r="O296" s="108"/>
    </row>
    <row r="297" spans="1:15" x14ac:dyDescent="0.25">
      <c r="A297" s="63" t="s">
        <v>48</v>
      </c>
      <c r="B297" s="63"/>
      <c r="C297" s="170">
        <f>Прайс!C297</f>
        <v>5103</v>
      </c>
      <c r="D297" s="171">
        <f>Прайс!H297</f>
        <v>500</v>
      </c>
      <c r="E297" s="45" t="s">
        <v>17</v>
      </c>
      <c r="F297" s="59"/>
      <c r="G297" s="163">
        <f>ROUND(Прайс!J297*(1-$J$2),2)</f>
        <v>0.17</v>
      </c>
      <c r="H297" s="163">
        <f t="shared" ref="H297" si="35">G297*1.2</f>
        <v>0.20400000000000001</v>
      </c>
      <c r="I297" s="163">
        <f t="shared" ref="I297" si="36">F297*H297</f>
        <v>0</v>
      </c>
      <c r="J297" s="144"/>
      <c r="K297" s="145"/>
      <c r="L297" s="105">
        <f>F297*Прайс!I297</f>
        <v>0</v>
      </c>
      <c r="M297" s="145"/>
      <c r="N297" s="164">
        <f>ROUND(Прайс!J297*$N$9*1.2,2)</f>
        <v>0.25</v>
      </c>
      <c r="O297" s="164">
        <f t="shared" ref="O297" si="37">F297*N297</f>
        <v>0</v>
      </c>
    </row>
    <row r="298" spans="1:15" ht="3" customHeight="1" x14ac:dyDescent="0.25">
      <c r="A298" s="63" t="s">
        <v>68</v>
      </c>
      <c r="B298" s="63"/>
      <c r="C298" s="170" t="str">
        <f>Прайс!C298</f>
        <v>Код</v>
      </c>
      <c r="D298" s="171">
        <v>0</v>
      </c>
      <c r="E298" s="45">
        <v>0</v>
      </c>
      <c r="F298" s="58"/>
      <c r="G298" s="62">
        <v>0</v>
      </c>
      <c r="H298" s="62">
        <v>0</v>
      </c>
      <c r="I298" s="62">
        <v>0</v>
      </c>
      <c r="J298" s="109"/>
      <c r="K298" s="145"/>
      <c r="L298" s="106"/>
      <c r="M298" s="145"/>
      <c r="N298" s="107"/>
      <c r="O298" s="108">
        <f>F298*N298</f>
        <v>0</v>
      </c>
    </row>
    <row r="299" spans="1:15" x14ac:dyDescent="0.25">
      <c r="A299" s="63" t="s">
        <v>49</v>
      </c>
      <c r="B299" s="63"/>
      <c r="C299" s="170">
        <f>Прайс!C299</f>
        <v>5104</v>
      </c>
      <c r="D299" s="171">
        <f>Прайс!H299</f>
        <v>250</v>
      </c>
      <c r="E299" s="45" t="s">
        <v>17</v>
      </c>
      <c r="F299" s="59"/>
      <c r="G299" s="163">
        <f>ROUND(Прайс!J299*(1-$J$2),2)</f>
        <v>0.35</v>
      </c>
      <c r="H299" s="163">
        <f t="shared" ref="H299" si="38">G299*1.2</f>
        <v>0.42</v>
      </c>
      <c r="I299" s="163">
        <f t="shared" ref="I299" si="39">F299*H299</f>
        <v>0</v>
      </c>
      <c r="J299" s="144"/>
      <c r="K299" s="145"/>
      <c r="L299" s="105">
        <f>F299*Прайс!I299</f>
        <v>0</v>
      </c>
      <c r="M299" s="145"/>
      <c r="N299" s="164">
        <f>ROUND(Прайс!J299*$N$9*1.2,2)</f>
        <v>0.5</v>
      </c>
      <c r="O299" s="164">
        <f t="shared" ref="O299" si="40">F299*N299</f>
        <v>0</v>
      </c>
    </row>
    <row r="300" spans="1:15" ht="3" customHeight="1" x14ac:dyDescent="0.25">
      <c r="A300" s="63" t="s">
        <v>68</v>
      </c>
      <c r="B300" s="63"/>
      <c r="C300" s="170" t="str">
        <f>Прайс!C300</f>
        <v>Код</v>
      </c>
      <c r="D300" s="171">
        <v>0</v>
      </c>
      <c r="E300" s="45">
        <v>0</v>
      </c>
      <c r="F300" s="58"/>
      <c r="G300" s="62">
        <v>0</v>
      </c>
      <c r="H300" s="62">
        <v>0</v>
      </c>
      <c r="I300" s="62">
        <v>0</v>
      </c>
      <c r="J300" s="109"/>
      <c r="K300" s="145"/>
      <c r="L300" s="106"/>
      <c r="M300" s="145"/>
      <c r="N300" s="107"/>
      <c r="O300" s="108"/>
    </row>
    <row r="301" spans="1:15" x14ac:dyDescent="0.25">
      <c r="A301" s="63" t="s">
        <v>50</v>
      </c>
      <c r="B301" s="63"/>
      <c r="C301" s="170">
        <f>Прайс!C301</f>
        <v>5201</v>
      </c>
      <c r="D301" s="171">
        <f>Прайс!H301</f>
        <v>200</v>
      </c>
      <c r="E301" s="45" t="s">
        <v>17</v>
      </c>
      <c r="F301" s="59"/>
      <c r="G301" s="163">
        <f>ROUND(Прайс!J301*(1-$J$2),2)</f>
        <v>0.22</v>
      </c>
      <c r="H301" s="163">
        <f t="shared" ref="H301:H306" si="41">G301*1.2</f>
        <v>0.26400000000000001</v>
      </c>
      <c r="I301" s="163">
        <f t="shared" ref="I301:I306" si="42">F301*H301</f>
        <v>0</v>
      </c>
      <c r="J301" s="144"/>
      <c r="K301" s="145"/>
      <c r="L301" s="105">
        <f>F301*Прайс!I301</f>
        <v>0</v>
      </c>
      <c r="M301" s="145"/>
      <c r="N301" s="164">
        <f>ROUND(Прайс!J301*$N$9*1.2,2)</f>
        <v>0.32</v>
      </c>
      <c r="O301" s="164">
        <f t="shared" ref="O301:O306" si="43">F301*N301</f>
        <v>0</v>
      </c>
    </row>
    <row r="302" spans="1:15" x14ac:dyDescent="0.25">
      <c r="A302" s="63" t="s">
        <v>51</v>
      </c>
      <c r="B302" s="63"/>
      <c r="C302" s="170">
        <f>Прайс!C302</f>
        <v>5202</v>
      </c>
      <c r="D302" s="171">
        <f>Прайс!H302</f>
        <v>200</v>
      </c>
      <c r="E302" s="45" t="s">
        <v>17</v>
      </c>
      <c r="F302" s="59"/>
      <c r="G302" s="163">
        <f>ROUND(Прайс!J302*(1-$J$2),2)</f>
        <v>0.18</v>
      </c>
      <c r="H302" s="163">
        <f t="shared" si="41"/>
        <v>0.216</v>
      </c>
      <c r="I302" s="163">
        <f t="shared" si="42"/>
        <v>0</v>
      </c>
      <c r="J302" s="144"/>
      <c r="K302" s="145"/>
      <c r="L302" s="105">
        <f>F302*Прайс!I302</f>
        <v>0</v>
      </c>
      <c r="M302" s="145"/>
      <c r="N302" s="164">
        <f>ROUND(Прайс!J302*$N$9*1.2,2)</f>
        <v>0.25</v>
      </c>
      <c r="O302" s="164">
        <f t="shared" si="43"/>
        <v>0</v>
      </c>
    </row>
    <row r="303" spans="1:15" x14ac:dyDescent="0.25">
      <c r="A303" s="63" t="s">
        <v>52</v>
      </c>
      <c r="B303" s="63"/>
      <c r="C303" s="170">
        <f>Прайс!C303</f>
        <v>5203</v>
      </c>
      <c r="D303" s="171">
        <f>Прайс!H303</f>
        <v>200</v>
      </c>
      <c r="E303" s="45" t="s">
        <v>17</v>
      </c>
      <c r="F303" s="59"/>
      <c r="G303" s="163">
        <f>ROUND(Прайс!J303*(1-$J$2),2)</f>
        <v>0.15</v>
      </c>
      <c r="H303" s="163">
        <f t="shared" si="41"/>
        <v>0.18</v>
      </c>
      <c r="I303" s="163">
        <f t="shared" si="42"/>
        <v>0</v>
      </c>
      <c r="J303" s="144"/>
      <c r="K303" s="145"/>
      <c r="L303" s="105">
        <f>F303*Прайс!I303</f>
        <v>0</v>
      </c>
      <c r="M303" s="145"/>
      <c r="N303" s="164">
        <f>ROUND(Прайс!J303*$N$9*1.2,2)</f>
        <v>0.21</v>
      </c>
      <c r="O303" s="164">
        <f t="shared" si="43"/>
        <v>0</v>
      </c>
    </row>
    <row r="304" spans="1:15" x14ac:dyDescent="0.25">
      <c r="A304" s="63" t="s">
        <v>54</v>
      </c>
      <c r="B304" s="63"/>
      <c r="C304" s="170">
        <f>Прайс!C304</f>
        <v>5204</v>
      </c>
      <c r="D304" s="171">
        <f>Прайс!H304</f>
        <v>200</v>
      </c>
      <c r="E304" s="45" t="s">
        <v>17</v>
      </c>
      <c r="F304" s="59"/>
      <c r="G304" s="163">
        <f>ROUND(Прайс!J304*(1-$J$2),2)</f>
        <v>0.17</v>
      </c>
      <c r="H304" s="163">
        <f t="shared" si="41"/>
        <v>0.20400000000000001</v>
      </c>
      <c r="I304" s="163">
        <f t="shared" si="42"/>
        <v>0</v>
      </c>
      <c r="J304" s="144"/>
      <c r="K304" s="145"/>
      <c r="L304" s="105">
        <f>F304*Прайс!I304</f>
        <v>0</v>
      </c>
      <c r="M304" s="145"/>
      <c r="N304" s="164">
        <f>ROUND(Прайс!J304*$N$9*1.2,2)</f>
        <v>0.24</v>
      </c>
      <c r="O304" s="164">
        <f t="shared" si="43"/>
        <v>0</v>
      </c>
    </row>
    <row r="305" spans="1:15" x14ac:dyDescent="0.25">
      <c r="A305" s="63" t="s">
        <v>55</v>
      </c>
      <c r="B305" s="63"/>
      <c r="C305" s="170">
        <f>Прайс!C305</f>
        <v>5205</v>
      </c>
      <c r="D305" s="171">
        <f>Прайс!H305</f>
        <v>200</v>
      </c>
      <c r="E305" s="45" t="s">
        <v>17</v>
      </c>
      <c r="F305" s="59"/>
      <c r="G305" s="163">
        <f>ROUND(Прайс!J305*(1-$J$2),2)</f>
        <v>0.14000000000000001</v>
      </c>
      <c r="H305" s="163">
        <f t="shared" si="41"/>
        <v>0.16800000000000001</v>
      </c>
      <c r="I305" s="163">
        <f t="shared" si="42"/>
        <v>0</v>
      </c>
      <c r="J305" s="144"/>
      <c r="K305" s="145"/>
      <c r="L305" s="105">
        <f>F305*Прайс!I305</f>
        <v>0</v>
      </c>
      <c r="M305" s="145"/>
      <c r="N305" s="164">
        <f>ROUND(Прайс!J305*$N$9*1.2,2)</f>
        <v>0.2</v>
      </c>
      <c r="O305" s="164">
        <f t="shared" si="43"/>
        <v>0</v>
      </c>
    </row>
    <row r="306" spans="1:15" x14ac:dyDescent="0.25">
      <c r="A306" s="63" t="s">
        <v>53</v>
      </c>
      <c r="B306" s="63"/>
      <c r="C306" s="170">
        <f>Прайс!C306</f>
        <v>5206</v>
      </c>
      <c r="D306" s="171">
        <f>Прайс!H306</f>
        <v>200</v>
      </c>
      <c r="E306" s="45" t="s">
        <v>17</v>
      </c>
      <c r="F306" s="59"/>
      <c r="G306" s="163">
        <f>ROUND(Прайс!J306*(1-$J$2),2)</f>
        <v>0.12</v>
      </c>
      <c r="H306" s="163">
        <f t="shared" si="41"/>
        <v>0.14399999999999999</v>
      </c>
      <c r="I306" s="163">
        <f t="shared" si="42"/>
        <v>0</v>
      </c>
      <c r="J306" s="144"/>
      <c r="K306" s="145"/>
      <c r="L306" s="105">
        <f>F306*Прайс!I306</f>
        <v>0</v>
      </c>
      <c r="M306" s="145"/>
      <c r="N306" s="164">
        <f>ROUND(Прайс!J306*$N$9*1.2,2)</f>
        <v>0.17</v>
      </c>
      <c r="O306" s="164">
        <f t="shared" si="43"/>
        <v>0</v>
      </c>
    </row>
    <row r="307" spans="1:15" ht="3" customHeight="1" x14ac:dyDescent="0.25">
      <c r="A307" s="63" t="s">
        <v>68</v>
      </c>
      <c r="B307" s="63"/>
      <c r="C307" s="170" t="str">
        <f>Прайс!C307</f>
        <v>Код</v>
      </c>
      <c r="D307" s="171">
        <v>0</v>
      </c>
      <c r="E307" s="45">
        <v>0</v>
      </c>
      <c r="F307" s="58"/>
      <c r="G307" s="62">
        <v>0</v>
      </c>
      <c r="H307" s="62">
        <v>0</v>
      </c>
      <c r="I307" s="62">
        <v>0</v>
      </c>
      <c r="J307" s="109"/>
      <c r="K307" s="145"/>
      <c r="L307" s="106"/>
      <c r="M307" s="145"/>
      <c r="N307" s="107"/>
      <c r="O307" s="108"/>
    </row>
    <row r="308" spans="1:15" x14ac:dyDescent="0.25">
      <c r="A308" s="63" t="s">
        <v>56</v>
      </c>
      <c r="B308" s="63"/>
      <c r="C308" s="170">
        <f>Прайс!C308</f>
        <v>5207</v>
      </c>
      <c r="D308" s="171">
        <f>Прайс!H308</f>
        <v>200</v>
      </c>
      <c r="E308" s="45" t="s">
        <v>17</v>
      </c>
      <c r="F308" s="59"/>
      <c r="G308" s="163">
        <f>ROUND(Прайс!J308*(1-$J$2),2)</f>
        <v>0.09</v>
      </c>
      <c r="H308" s="163">
        <f t="shared" ref="H308:H313" si="44">G308*1.2</f>
        <v>0.108</v>
      </c>
      <c r="I308" s="163">
        <f t="shared" ref="I308:I313" si="45">F308*H308</f>
        <v>0</v>
      </c>
      <c r="J308" s="144"/>
      <c r="K308" s="145"/>
      <c r="L308" s="105">
        <f>F308*Прайс!I308</f>
        <v>0</v>
      </c>
      <c r="M308" s="145"/>
      <c r="N308" s="164">
        <f>ROUND(Прайс!J308*$N$9*1.2,2)</f>
        <v>0.13</v>
      </c>
      <c r="O308" s="164">
        <f t="shared" ref="O308:O313" si="46">F308*N308</f>
        <v>0</v>
      </c>
    </row>
    <row r="309" spans="1:15" x14ac:dyDescent="0.25">
      <c r="A309" s="63" t="s">
        <v>57</v>
      </c>
      <c r="B309" s="63"/>
      <c r="C309" s="170">
        <f>Прайс!C309</f>
        <v>5208</v>
      </c>
      <c r="D309" s="171">
        <f>Прайс!H309</f>
        <v>200</v>
      </c>
      <c r="E309" s="45" t="s">
        <v>17</v>
      </c>
      <c r="F309" s="59"/>
      <c r="G309" s="163">
        <f>ROUND(Прайс!J309*(1-$J$2),2)</f>
        <v>7.0000000000000007E-2</v>
      </c>
      <c r="H309" s="163">
        <f t="shared" si="44"/>
        <v>8.4000000000000005E-2</v>
      </c>
      <c r="I309" s="163">
        <f t="shared" si="45"/>
        <v>0</v>
      </c>
      <c r="J309" s="144"/>
      <c r="K309" s="145"/>
      <c r="L309" s="105">
        <f>F309*Прайс!I309</f>
        <v>0</v>
      </c>
      <c r="M309" s="145"/>
      <c r="N309" s="164">
        <f>ROUND(Прайс!J309*$N$9*1.2,2)</f>
        <v>0.11</v>
      </c>
      <c r="O309" s="164">
        <f t="shared" si="46"/>
        <v>0</v>
      </c>
    </row>
    <row r="310" spans="1:15" x14ac:dyDescent="0.25">
      <c r="A310" s="63" t="s">
        <v>58</v>
      </c>
      <c r="B310" s="63"/>
      <c r="C310" s="170">
        <f>Прайс!C310</f>
        <v>5209</v>
      </c>
      <c r="D310" s="171">
        <f>Прайс!H310</f>
        <v>200</v>
      </c>
      <c r="E310" s="45" t="s">
        <v>17</v>
      </c>
      <c r="F310" s="59"/>
      <c r="G310" s="163">
        <f>ROUND(Прайс!J310*(1-$J$2),2)</f>
        <v>0.06</v>
      </c>
      <c r="H310" s="163">
        <f t="shared" si="44"/>
        <v>7.1999999999999995E-2</v>
      </c>
      <c r="I310" s="163">
        <f t="shared" si="45"/>
        <v>0</v>
      </c>
      <c r="J310" s="144"/>
      <c r="K310" s="145"/>
      <c r="L310" s="105">
        <f>F310*Прайс!I310</f>
        <v>0</v>
      </c>
      <c r="M310" s="145"/>
      <c r="N310" s="164">
        <f>ROUND(Прайс!J310*$N$9*1.2,2)</f>
        <v>0.09</v>
      </c>
      <c r="O310" s="164">
        <f t="shared" si="46"/>
        <v>0</v>
      </c>
    </row>
    <row r="311" spans="1:15" x14ac:dyDescent="0.25">
      <c r="A311" s="63" t="s">
        <v>59</v>
      </c>
      <c r="B311" s="63"/>
      <c r="C311" s="170">
        <f>Прайс!C311</f>
        <v>5210</v>
      </c>
      <c r="D311" s="171">
        <f>Прайс!H311</f>
        <v>200</v>
      </c>
      <c r="E311" s="45" t="s">
        <v>17</v>
      </c>
      <c r="F311" s="59"/>
      <c r="G311" s="163">
        <f>ROUND(Прайс!J311*(1-$J$2),2)</f>
        <v>0.11</v>
      </c>
      <c r="H311" s="163">
        <f t="shared" si="44"/>
        <v>0.13200000000000001</v>
      </c>
      <c r="I311" s="163">
        <f t="shared" si="45"/>
        <v>0</v>
      </c>
      <c r="J311" s="144"/>
      <c r="K311" s="145"/>
      <c r="L311" s="105">
        <f>F311*Прайс!I311</f>
        <v>0</v>
      </c>
      <c r="M311" s="145"/>
      <c r="N311" s="164">
        <f>ROUND(Прайс!J311*$N$9*1.2,2)</f>
        <v>0.17</v>
      </c>
      <c r="O311" s="164">
        <f t="shared" si="46"/>
        <v>0</v>
      </c>
    </row>
    <row r="312" spans="1:15" x14ac:dyDescent="0.25">
      <c r="A312" s="63" t="s">
        <v>60</v>
      </c>
      <c r="B312" s="63"/>
      <c r="C312" s="170">
        <f>Прайс!C312</f>
        <v>5211</v>
      </c>
      <c r="D312" s="171">
        <f>Прайс!H312</f>
        <v>200</v>
      </c>
      <c r="E312" s="45" t="s">
        <v>17</v>
      </c>
      <c r="F312" s="59"/>
      <c r="G312" s="163">
        <f>ROUND(Прайс!J312*(1-$J$2),2)</f>
        <v>0.09</v>
      </c>
      <c r="H312" s="163">
        <f t="shared" si="44"/>
        <v>0.108</v>
      </c>
      <c r="I312" s="163">
        <f t="shared" si="45"/>
        <v>0</v>
      </c>
      <c r="J312" s="144"/>
      <c r="K312" s="145"/>
      <c r="L312" s="105">
        <f>F312*Прайс!I312</f>
        <v>0</v>
      </c>
      <c r="M312" s="145"/>
      <c r="N312" s="164">
        <f>ROUND(Прайс!J312*$N$9*1.2,2)</f>
        <v>0.13</v>
      </c>
      <c r="O312" s="164">
        <f t="shared" si="46"/>
        <v>0</v>
      </c>
    </row>
    <row r="313" spans="1:15" x14ac:dyDescent="0.25">
      <c r="A313" s="63" t="s">
        <v>61</v>
      </c>
      <c r="B313" s="63"/>
      <c r="C313" s="170">
        <f>Прайс!C313</f>
        <v>5212</v>
      </c>
      <c r="D313" s="171">
        <f>Прайс!H313</f>
        <v>200</v>
      </c>
      <c r="E313" s="45" t="s">
        <v>17</v>
      </c>
      <c r="F313" s="59"/>
      <c r="G313" s="163">
        <f>ROUND(Прайс!J313*(1-$J$2),2)</f>
        <v>0.08</v>
      </c>
      <c r="H313" s="163">
        <f t="shared" si="44"/>
        <v>9.6000000000000002E-2</v>
      </c>
      <c r="I313" s="163">
        <f t="shared" si="45"/>
        <v>0</v>
      </c>
      <c r="J313" s="144"/>
      <c r="K313" s="145"/>
      <c r="L313" s="105">
        <f>F313*Прайс!I313</f>
        <v>0</v>
      </c>
      <c r="M313" s="145"/>
      <c r="N313" s="164">
        <f>ROUND(Прайс!J313*$N$9*1.2,2)</f>
        <v>0.11</v>
      </c>
      <c r="O313" s="164">
        <f t="shared" si="46"/>
        <v>0</v>
      </c>
    </row>
    <row r="314" spans="1:15" ht="3" customHeight="1" x14ac:dyDescent="0.25">
      <c r="A314" s="63" t="s">
        <v>68</v>
      </c>
      <c r="B314" s="63"/>
      <c r="C314" s="170" t="str">
        <f>Прайс!C314</f>
        <v>Код</v>
      </c>
      <c r="D314" s="171">
        <v>0</v>
      </c>
      <c r="E314" s="45">
        <v>0</v>
      </c>
      <c r="F314" s="58"/>
      <c r="G314" s="62">
        <v>0</v>
      </c>
      <c r="H314" s="62">
        <v>0</v>
      </c>
      <c r="I314" s="62">
        <v>0</v>
      </c>
      <c r="J314" s="109"/>
      <c r="K314" s="145"/>
      <c r="L314" s="106"/>
      <c r="M314" s="145"/>
      <c r="N314" s="107"/>
      <c r="O314" s="108"/>
    </row>
    <row r="315" spans="1:15" x14ac:dyDescent="0.25">
      <c r="A315" s="63" t="s">
        <v>62</v>
      </c>
      <c r="B315" s="63"/>
      <c r="C315" s="170">
        <f>Прайс!C315</f>
        <v>5213</v>
      </c>
      <c r="D315" s="171">
        <f>Прайс!H315</f>
        <v>200</v>
      </c>
      <c r="E315" s="45" t="s">
        <v>17</v>
      </c>
      <c r="F315" s="59"/>
      <c r="G315" s="163">
        <f>ROUND(Прайс!J315*(1-$J$2),2)</f>
        <v>0.11</v>
      </c>
      <c r="H315" s="163">
        <f t="shared" ref="H315:H317" si="47">G315*1.2</f>
        <v>0.13200000000000001</v>
      </c>
      <c r="I315" s="163">
        <f t="shared" ref="I315:I317" si="48">F315*H315</f>
        <v>0</v>
      </c>
      <c r="J315" s="144"/>
      <c r="K315" s="145"/>
      <c r="L315" s="105">
        <f>F315*Прайс!I315</f>
        <v>0</v>
      </c>
      <c r="M315" s="145"/>
      <c r="N315" s="164">
        <f>ROUND(Прайс!J315*$N$9*1.2,2)</f>
        <v>0.16</v>
      </c>
      <c r="O315" s="164">
        <f t="shared" ref="O315:O317" si="49">F315*N315</f>
        <v>0</v>
      </c>
    </row>
    <row r="316" spans="1:15" x14ac:dyDescent="0.25">
      <c r="A316" s="63" t="s">
        <v>63</v>
      </c>
      <c r="B316" s="63"/>
      <c r="C316" s="170">
        <f>Прайс!C316</f>
        <v>5214</v>
      </c>
      <c r="D316" s="171">
        <f>Прайс!H316</f>
        <v>200</v>
      </c>
      <c r="E316" s="45" t="s">
        <v>17</v>
      </c>
      <c r="F316" s="59"/>
      <c r="G316" s="163">
        <f>ROUND(Прайс!J316*(1-$J$2),2)</f>
        <v>0.09</v>
      </c>
      <c r="H316" s="163">
        <f t="shared" si="47"/>
        <v>0.108</v>
      </c>
      <c r="I316" s="163">
        <f t="shared" si="48"/>
        <v>0</v>
      </c>
      <c r="J316" s="144"/>
      <c r="K316" s="145"/>
      <c r="L316" s="105">
        <f>F316*Прайс!I316</f>
        <v>0</v>
      </c>
      <c r="M316" s="145"/>
      <c r="N316" s="164">
        <f>ROUND(Прайс!J316*$N$9*1.2,2)</f>
        <v>0.13</v>
      </c>
      <c r="O316" s="164">
        <f t="shared" si="49"/>
        <v>0</v>
      </c>
    </row>
    <row r="317" spans="1:15" x14ac:dyDescent="0.25">
      <c r="A317" s="63" t="s">
        <v>64</v>
      </c>
      <c r="B317" s="63"/>
      <c r="C317" s="170">
        <f>Прайс!C317</f>
        <v>5215</v>
      </c>
      <c r="D317" s="171">
        <f>Прайс!H317</f>
        <v>200</v>
      </c>
      <c r="E317" s="45" t="s">
        <v>17</v>
      </c>
      <c r="F317" s="59"/>
      <c r="G317" s="163">
        <f>ROUND(Прайс!J317*(1-$J$2),2)</f>
        <v>7.0000000000000007E-2</v>
      </c>
      <c r="H317" s="163">
        <f t="shared" si="47"/>
        <v>8.4000000000000005E-2</v>
      </c>
      <c r="I317" s="163">
        <f t="shared" si="48"/>
        <v>0</v>
      </c>
      <c r="J317" s="144"/>
      <c r="K317" s="145"/>
      <c r="L317" s="105">
        <f>F317*Прайс!I317</f>
        <v>0</v>
      </c>
      <c r="M317" s="145"/>
      <c r="N317" s="164">
        <f>ROUND(Прайс!J317*$N$9*1.2,2)</f>
        <v>0.11</v>
      </c>
      <c r="O317" s="164">
        <f t="shared" si="49"/>
        <v>0</v>
      </c>
    </row>
  </sheetData>
  <sheetProtection password="CC35" sheet="1" objects="1" scenarios="1" formatColumns="0" formatRows="0" autoFilter="0"/>
  <autoFilter ref="A9:I317"/>
  <mergeCells count="12">
    <mergeCell ref="M1:P1"/>
    <mergeCell ref="M2:P2"/>
    <mergeCell ref="M3:P3"/>
    <mergeCell ref="M4:P4"/>
    <mergeCell ref="A1:I1"/>
    <mergeCell ref="B7:F7"/>
    <mergeCell ref="G7:I7"/>
    <mergeCell ref="B2:I2"/>
    <mergeCell ref="B3:I3"/>
    <mergeCell ref="B4:I4"/>
    <mergeCell ref="B5:I5"/>
    <mergeCell ref="B6:I6"/>
  </mergeCells>
  <pageMargins left="0.31496062992125984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БланкЗаказ</vt:lpstr>
      <vt:lpstr>БланкЗаказ!Область_печати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2019-04-18T13:50:45Z</dcterms:modified>
</cp:coreProperties>
</file>