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635" windowWidth="9420" windowHeight="3450" tabRatio="914"/>
  </bookViews>
  <sheets>
    <sheet name="Сетка сварная, тканая, плетеная" sheetId="17" r:id="rId1"/>
    <sheet name="Сетка затеняющая" sheetId="18" r:id="rId2"/>
    <sheet name="Гидроизол, биполикрин, рубероид" sheetId="29" r:id="rId3"/>
    <sheet name="Сетка-рабица, Сетка рабица ПВХ" sheetId="21" r:id="rId4"/>
    <sheet name="штакет металлический" sheetId="30" r:id="rId5"/>
    <sheet name="столбы ворота калитки" sheetId="31" r:id="rId6"/>
    <sheet name="Лист профильный" sheetId="22" r:id="rId7"/>
    <sheet name="3-D панели" sheetId="26" r:id="rId8"/>
    <sheet name="Пленка полиэтиленовая" sheetId="25" r:id="rId9"/>
    <sheet name="Плиты Белтеп ПЕНОПЛЭКС" sheetId="24" r:id="rId10"/>
    <sheet name="Лист1" sheetId="32" r:id="rId11"/>
  </sheets>
  <definedNames>
    <definedName name="A">#REF!</definedName>
    <definedName name="_xlnm.Print_Area" localSheetId="9">'Плиты Белтеп ПЕНОПЛЭКС'!$A$1:$J$39</definedName>
    <definedName name="_xlnm.Print_Area" localSheetId="0">'Сетка сварная, тканая, плетеная'!$A$1:$J$60</definedName>
  </definedNames>
  <calcPr calcId="145621" refMode="R1C1"/>
</workbook>
</file>

<file path=xl/calcChain.xml><?xml version="1.0" encoding="utf-8"?>
<calcChain xmlns="http://schemas.openxmlformats.org/spreadsheetml/2006/main">
  <c r="F36" i="21" l="1"/>
  <c r="F35" i="21"/>
  <c r="F34" i="21"/>
  <c r="F33" i="21"/>
  <c r="F32" i="21"/>
  <c r="F31" i="21"/>
  <c r="F30" i="21"/>
  <c r="F29" i="21"/>
  <c r="F28" i="21"/>
  <c r="F27" i="21"/>
  <c r="F26" i="21"/>
  <c r="F25" i="21"/>
  <c r="F45" i="29" l="1"/>
  <c r="F44" i="29"/>
  <c r="F43" i="29"/>
  <c r="F42" i="29"/>
  <c r="A11" i="29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F22" i="18"/>
  <c r="F21" i="18"/>
  <c r="F19" i="18"/>
  <c r="G19" i="18"/>
  <c r="F18" i="18"/>
  <c r="G18" i="18"/>
  <c r="F16" i="18"/>
  <c r="G16" i="18"/>
  <c r="F15" i="18"/>
  <c r="G15" i="18"/>
  <c r="F14" i="18"/>
  <c r="G14" i="18"/>
  <c r="F13" i="18"/>
  <c r="G13" i="18"/>
  <c r="F11" i="18"/>
  <c r="F10" i="18"/>
  <c r="F9" i="18"/>
  <c r="F8" i="18"/>
  <c r="F7" i="18"/>
  <c r="F6" i="18"/>
  <c r="F5" i="18"/>
  <c r="F4" i="18"/>
  <c r="F3" i="18"/>
  <c r="G9" i="17"/>
  <c r="J17" i="17"/>
  <c r="J13" i="17"/>
  <c r="E49" i="17"/>
  <c r="E52" i="17"/>
</calcChain>
</file>

<file path=xl/sharedStrings.xml><?xml version="1.0" encoding="utf-8"?>
<sst xmlns="http://schemas.openxmlformats.org/spreadsheetml/2006/main" count="848" uniqueCount="503">
  <si>
    <t>Размер ячейки, d проволоки, мм</t>
  </si>
  <si>
    <t>мм</t>
  </si>
  <si>
    <t>25х25х2,0</t>
  </si>
  <si>
    <t>50х50х2,0</t>
  </si>
  <si>
    <t>50х50х3,0</t>
  </si>
  <si>
    <t>2,0х2,0х0,4</t>
  </si>
  <si>
    <t>Cетка сварная оц. в рулонах</t>
  </si>
  <si>
    <t>Сетка сварная чёрная в рулонах</t>
  </si>
  <si>
    <t>25х25х1,8</t>
  </si>
  <si>
    <t>50х50х1,8</t>
  </si>
  <si>
    <t>25х50х1,8</t>
  </si>
  <si>
    <t>50х50х1,6</t>
  </si>
  <si>
    <t>Сетка сварная черная в картах</t>
  </si>
  <si>
    <t>50х50х4,0</t>
  </si>
  <si>
    <t>50х50х5,0</t>
  </si>
  <si>
    <t>100х100х3,0</t>
  </si>
  <si>
    <t>100х100х4,0</t>
  </si>
  <si>
    <t>100х100х5,0</t>
  </si>
  <si>
    <t>150х150х3,0</t>
  </si>
  <si>
    <t>150х150х4,0</t>
  </si>
  <si>
    <t>150х150х5,0</t>
  </si>
  <si>
    <t>200x200x6/8/10/12</t>
  </si>
  <si>
    <t>25х25х1,6</t>
  </si>
  <si>
    <t>50х50х1,4</t>
  </si>
  <si>
    <t>25х25х1.4</t>
  </si>
  <si>
    <t>20/20</t>
  </si>
  <si>
    <t>60/60</t>
  </si>
  <si>
    <t>Сетка арматурная</t>
  </si>
  <si>
    <t>Под заказ</t>
  </si>
  <si>
    <t>К-во м.кв. в рулоне</t>
  </si>
  <si>
    <t>50х50х2,5</t>
  </si>
  <si>
    <t>зел 1/1,5/2,0-20м</t>
  </si>
  <si>
    <t>зел 1/1,5/2,020м</t>
  </si>
  <si>
    <t>25х25х1,4</t>
  </si>
  <si>
    <t>Сетка пластиковая</t>
  </si>
  <si>
    <t xml:space="preserve">30/30 </t>
  </si>
  <si>
    <t>40/40</t>
  </si>
  <si>
    <t>15/15</t>
  </si>
  <si>
    <t>25х25х1,2</t>
  </si>
  <si>
    <t>25х50х1,6</t>
  </si>
  <si>
    <t>50х75х1,8</t>
  </si>
  <si>
    <t>10 м.п</t>
  </si>
  <si>
    <t>1х15</t>
  </si>
  <si>
    <t>1х25</t>
  </si>
  <si>
    <t>1,5х15</t>
  </si>
  <si>
    <t>1,5х45</t>
  </si>
  <si>
    <t>1,5х30</t>
  </si>
  <si>
    <t>50х75х1,6</t>
  </si>
  <si>
    <t>1,5х25</t>
  </si>
  <si>
    <t>1х10</t>
  </si>
  <si>
    <t>60х60х2,5*</t>
  </si>
  <si>
    <t>60х60х3,5*</t>
  </si>
  <si>
    <t>115х115х2,5*</t>
  </si>
  <si>
    <t>5,0х5,0х0,7</t>
  </si>
  <si>
    <t>25х12,5х1,8</t>
  </si>
  <si>
    <t>25х12,5х1,6</t>
  </si>
  <si>
    <t>Егоза АКЛ 500/40/3</t>
  </si>
  <si>
    <t>50х50х1,2</t>
  </si>
  <si>
    <t>1х50</t>
  </si>
  <si>
    <t>0,38/0,5х2м</t>
  </si>
  <si>
    <t>цена за м2</t>
  </si>
  <si>
    <t>рулон</t>
  </si>
  <si>
    <t>2х10</t>
  </si>
  <si>
    <t>1,8х15</t>
  </si>
  <si>
    <t>2х15</t>
  </si>
  <si>
    <t>0,15х25</t>
  </si>
  <si>
    <t>0,25х25</t>
  </si>
  <si>
    <t>0,35х25</t>
  </si>
  <si>
    <t>0,5х25</t>
  </si>
  <si>
    <t>2,0-20м</t>
  </si>
  <si>
    <t>1,2/1,5/1,8/2,0</t>
  </si>
  <si>
    <t>25х12,5х1,4</t>
  </si>
  <si>
    <t>25х50х1,4</t>
  </si>
  <si>
    <t>200х200х5,0</t>
  </si>
  <si>
    <t xml:space="preserve">metsplav.by, metsplav.deal.by, metsplav.pulscen.by, e-mail:budomix@mail.ru                                                                                                           </t>
  </si>
  <si>
    <t>СЕТКА СВАРНАЯ, ТКАНАЯ, ПЛЕТЕНАЯ</t>
  </si>
  <si>
    <t>Цена за кв.м., без НДС для юр.лиц (Безнал), руб.</t>
  </si>
  <si>
    <t>Розничная цена за единицу, руб.</t>
  </si>
  <si>
    <t>Розничная цена за единицу, руб</t>
  </si>
  <si>
    <t>Сетка тканая черная</t>
  </si>
  <si>
    <t>0,5х2,0м</t>
  </si>
  <si>
    <t>1,0х2,0м</t>
  </si>
  <si>
    <t>1,0х2,0/2,0х3,0м</t>
  </si>
  <si>
    <t>0,38/0,5/1,0х2,0м</t>
  </si>
  <si>
    <t>Высота/     ширина/ длина</t>
  </si>
  <si>
    <t>6,0х6,0х0,4</t>
  </si>
  <si>
    <t>10,0х10,0х0,6</t>
  </si>
  <si>
    <t>10,0х10,0х0,8</t>
  </si>
  <si>
    <t>20,0х20,0х0,6</t>
  </si>
  <si>
    <t>20,0х20,0х0,8</t>
  </si>
  <si>
    <t>15/15 ч.антикрот</t>
  </si>
  <si>
    <t>12,7х12,7х0,6</t>
  </si>
  <si>
    <t>BUDOMIX</t>
  </si>
  <si>
    <t>Общество с ограниченной ответственностью «Будомикс»</t>
  </si>
  <si>
    <t>220075, г. Минск, Партизанский проспект, д. 168, корп. 15, пом.3.</t>
  </si>
  <si>
    <t xml:space="preserve">Р/с BY39 ALFA 3012 2371 3400 1027 0000 в ЗАО «Альфа-Банк» </t>
  </si>
  <si>
    <t>220013, г.Минск, ул.Сурганова, 43-47, БИК ALFABY2XУНП  193113376, ОКПО 502109265</t>
  </si>
  <si>
    <t>тел. +375 17 377 43 52, budomix@mail.ru, www.metsplav.by</t>
  </si>
  <si>
    <t xml:space="preserve">А1: +375 44 567-34-05, Владислав, +375 44 774-53-99, MTC: +375 29 509-90-54, Виталий  </t>
  </si>
  <si>
    <t xml:space="preserve">№ </t>
  </si>
  <si>
    <t xml:space="preserve">Наименование </t>
  </si>
  <si>
    <t>Ед. изм.</t>
  </si>
  <si>
    <t>Кол-во м2 в рулоне</t>
  </si>
  <si>
    <t>Цена за кв.м., без НДС, руб.</t>
  </si>
  <si>
    <t>Цена за 1 рулон, с НДС для юр.лиц (Безнал), руб.</t>
  </si>
  <si>
    <t>Цена за 1 рулон для физлиц (РОЗНИЦА), руб.</t>
  </si>
  <si>
    <t>Сетка для защиты фасада, ограждения</t>
  </si>
  <si>
    <t>Сетка пластиковая для укрытия фасадов 2х25/80 темно-зеленая</t>
  </si>
  <si>
    <t>м2</t>
  </si>
  <si>
    <t>Сетка пластиковая для укрытия фасадов 2х50/80 темно-зеленая</t>
  </si>
  <si>
    <t>Сетка пластиковая для укрытия фасадов 2х100/80 темно-зеленая</t>
  </si>
  <si>
    <t>Сетка пластиковая для укрытия фасадов 3х50/80 темно-зеленая</t>
  </si>
  <si>
    <t>Сетка пластиковая для укрытия фасадов 4х50/80 темно-зеленая</t>
  </si>
  <si>
    <t>Сетка пластиковая для укрытия фасадов 1.5х50 /80  темно-зеленая</t>
  </si>
  <si>
    <t>Сетка пластиковая для укрытия фасадов 1.5х25 /80  темно-зеленая</t>
  </si>
  <si>
    <t>Сетка пластиковая для укрытия фасадов 2х50 (100г/м2)  темно-зеленая</t>
  </si>
  <si>
    <t>COVERET green 1,8 x 25m  (антиград)</t>
  </si>
  <si>
    <t>рул.</t>
  </si>
  <si>
    <t>Аварийное ограждение</t>
  </si>
  <si>
    <t>LABOR orange  1,0 x 50m</t>
  </si>
  <si>
    <t>AREA CANTIERE (Аварийное ограждение 150 г/м2) orange  m. 1,5x50</t>
  </si>
  <si>
    <t>AREA CANTIERE (Аварийное ограждение 160 г/м2) orange  m. 1,8x50</t>
  </si>
  <si>
    <t>Аварийное ограждение 1,8х50 (160г/м2)  синее,зеленое</t>
  </si>
  <si>
    <t>Сетка для защиты от птиц Протэкт</t>
  </si>
  <si>
    <t>У-6/2/5 Сетка от птиц 2мх5м</t>
  </si>
  <si>
    <t>У-6/2/10 Сетка от птиц 2мх10м  хаки</t>
  </si>
  <si>
    <t>Сетка шпалерная (опора для вьющихся растений) Rendell</t>
  </si>
  <si>
    <t>Сетка шпалерная 2х5м</t>
  </si>
  <si>
    <t>Сетка шпалерная 2х10м</t>
  </si>
  <si>
    <t>Сетка пластиковая садовая ЛЕПСЕ</t>
  </si>
  <si>
    <t>15/15 зеленая (черная антикрот) 1/1,5/2,0-20м</t>
  </si>
  <si>
    <t>20/30/40</t>
  </si>
  <si>
    <t>20/20 зеленая 1/1,5/2,0-20м</t>
  </si>
  <si>
    <t>30/30 зеленая 1/1,5/2,0-20м</t>
  </si>
  <si>
    <t>40/40 зеленая 1/1,5/2,0-20м</t>
  </si>
  <si>
    <t>50/50 зеленая 1/1,5/2,0-20м</t>
  </si>
  <si>
    <t>60/60 зеленая 1/1,5/2,0-20м</t>
  </si>
  <si>
    <t>Диаметр, мм</t>
  </si>
  <si>
    <t>Высота рулона, м</t>
  </si>
  <si>
    <t>Длина рулона, м</t>
  </si>
  <si>
    <t>Количество м2 в рулоне</t>
  </si>
  <si>
    <r>
      <t xml:space="preserve">СЕТКА-РАБИЦА ОЦИНКОВАННАЯ, ячейка 50х50, </t>
    </r>
    <r>
      <rPr>
        <b/>
        <sz val="18"/>
        <color indexed="10"/>
        <rFont val="Times New Roman"/>
        <family val="1"/>
        <charset val="204"/>
      </rPr>
      <t>концы загнуты с двух сторон!!!</t>
    </r>
  </si>
  <si>
    <t>№</t>
  </si>
  <si>
    <t>Наименование</t>
  </si>
  <si>
    <t>Цвет</t>
  </si>
  <si>
    <t>Общая площадь листа, м2</t>
  </si>
  <si>
    <t>ЛИСТ ПРОФИЛЬНЫЙ МП 20</t>
  </si>
  <si>
    <t>вишневый</t>
  </si>
  <si>
    <t>зеленый</t>
  </si>
  <si>
    <t>коричневый</t>
  </si>
  <si>
    <t>Наименование
продукции</t>
  </si>
  <si>
    <t>Плотность,
(кг/м³)</t>
  </si>
  <si>
    <t>Основные параметры продукции</t>
  </si>
  <si>
    <t>Длина
(мм)</t>
  </si>
  <si>
    <t>Ширина
(мм)</t>
  </si>
  <si>
    <t>Толщина
(мм)</t>
  </si>
  <si>
    <t>Универсальные плиты</t>
  </si>
  <si>
    <t>ЛАЙТ ЭКСТРА</t>
  </si>
  <si>
    <t>1000
1200</t>
  </si>
  <si>
    <t>1000
600</t>
  </si>
  <si>
    <t>50-200</t>
  </si>
  <si>
    <t>м3</t>
  </si>
  <si>
    <t>ЛАЙТ</t>
  </si>
  <si>
    <t>40-200</t>
  </si>
  <si>
    <t>УНИВЕРСАЛ</t>
  </si>
  <si>
    <t>30-200</t>
  </si>
  <si>
    <t>Плиты для вентилируемых фасадов</t>
  </si>
  <si>
    <t>ВЕНТ 50</t>
  </si>
  <si>
    <t>ВЕНТ 25</t>
  </si>
  <si>
    <t>30-180</t>
  </si>
  <si>
    <t>Плиты под тяжелую штукатурку, плиты 3х-слойные для ж/б панелей</t>
  </si>
  <si>
    <t>ФАСАД Т, Тк</t>
  </si>
  <si>
    <t>Фасадные плиты под штукатурку</t>
  </si>
  <si>
    <t xml:space="preserve">ФАСАД </t>
  </si>
  <si>
    <t>500
600</t>
  </si>
  <si>
    <t>ФАСАД 12</t>
  </si>
  <si>
    <t>50-160</t>
  </si>
  <si>
    <t>ФАСАД 15</t>
  </si>
  <si>
    <t>30-160</t>
  </si>
  <si>
    <t>Плиты, выдерживающие нагрузку (основания)</t>
  </si>
  <si>
    <t>ФЛОР 125</t>
  </si>
  <si>
    <t>ФЛОР 190</t>
  </si>
  <si>
    <t>30-150</t>
  </si>
  <si>
    <t>Плиты для совмещенных кровель</t>
  </si>
  <si>
    <t>РУФ 30, 30к</t>
  </si>
  <si>
    <t>60-180</t>
  </si>
  <si>
    <t>РУФ 35, 35к</t>
  </si>
  <si>
    <t>РУФ 60</t>
  </si>
  <si>
    <t>50-150</t>
  </si>
  <si>
    <t>РУФ 70</t>
  </si>
  <si>
    <t>РУФ В 60</t>
  </si>
  <si>
    <t>30-50</t>
  </si>
  <si>
    <t>РУФ 80</t>
  </si>
  <si>
    <t>30-140</t>
  </si>
  <si>
    <t>Кол-во м.п. в рулоне</t>
  </si>
  <si>
    <t>Цена за м.п. без НДС, руб.</t>
  </si>
  <si>
    <t>Пленка полиэтиленовая первичная, прозрачная (рукав 1500мм)</t>
  </si>
  <si>
    <t>м.п.</t>
  </si>
  <si>
    <r>
      <t xml:space="preserve">Пленка прозрачная первичная </t>
    </r>
    <r>
      <rPr>
        <b/>
        <sz val="14"/>
        <color indexed="8"/>
        <rFont val="Times New Roman"/>
        <family val="1"/>
        <charset val="204"/>
      </rPr>
      <t>120 мкм</t>
    </r>
    <r>
      <rPr>
        <sz val="14"/>
        <color indexed="8"/>
        <rFont val="Times New Roman"/>
        <family val="1"/>
        <charset val="204"/>
      </rPr>
      <t xml:space="preserve"> </t>
    </r>
  </si>
  <si>
    <r>
      <t xml:space="preserve">Пленка прозрачная первичная </t>
    </r>
    <r>
      <rPr>
        <b/>
        <sz val="14"/>
        <color indexed="8"/>
        <rFont val="Times New Roman"/>
        <family val="1"/>
        <charset val="204"/>
      </rPr>
      <t>150 мкм</t>
    </r>
    <r>
      <rPr>
        <sz val="14"/>
        <color indexed="8"/>
        <rFont val="Times New Roman"/>
        <family val="1"/>
        <charset val="204"/>
      </rPr>
      <t xml:space="preserve"> </t>
    </r>
  </si>
  <si>
    <r>
      <t xml:space="preserve">Пленка прозрачная первичная </t>
    </r>
    <r>
      <rPr>
        <b/>
        <sz val="14"/>
        <color indexed="8"/>
        <rFont val="Times New Roman"/>
        <family val="1"/>
        <charset val="204"/>
      </rPr>
      <t>200 мкм</t>
    </r>
    <r>
      <rPr>
        <sz val="14"/>
        <color indexed="8"/>
        <rFont val="Times New Roman"/>
        <family val="1"/>
        <charset val="204"/>
      </rPr>
      <t xml:space="preserve"> </t>
    </r>
  </si>
  <si>
    <t>Пленка полиэтиленовая вторичная, черная(рукав 1500мм)</t>
  </si>
  <si>
    <r>
      <t xml:space="preserve">Пленка черная воричная </t>
    </r>
    <r>
      <rPr>
        <b/>
        <sz val="14"/>
        <color indexed="8"/>
        <rFont val="Times New Roman"/>
        <family val="1"/>
        <charset val="204"/>
      </rPr>
      <t xml:space="preserve">100 мкм </t>
    </r>
  </si>
  <si>
    <r>
      <t xml:space="preserve">Пленка черная воричная </t>
    </r>
    <r>
      <rPr>
        <b/>
        <sz val="14"/>
        <color indexed="8"/>
        <rFont val="Times New Roman"/>
        <family val="1"/>
        <charset val="204"/>
      </rPr>
      <t xml:space="preserve">120 мкм </t>
    </r>
  </si>
  <si>
    <r>
      <t xml:space="preserve">Пленка черная воричная </t>
    </r>
    <r>
      <rPr>
        <b/>
        <sz val="14"/>
        <color indexed="8"/>
        <rFont val="Times New Roman"/>
        <family val="1"/>
        <charset val="204"/>
      </rPr>
      <t xml:space="preserve">150 мкм </t>
    </r>
  </si>
  <si>
    <r>
      <t xml:space="preserve">Пленка черная воричная </t>
    </r>
    <r>
      <rPr>
        <b/>
        <sz val="14"/>
        <color indexed="8"/>
        <rFont val="Times New Roman"/>
        <family val="1"/>
        <charset val="204"/>
      </rPr>
      <t xml:space="preserve">200 мкм </t>
    </r>
  </si>
  <si>
    <t>Плиты из минеральной (каменной) ваты БЕЛТЕП от 01.04.2019.                                                                                                    ЦЕНЫ С НДС для физических и юридических лиц</t>
  </si>
  <si>
    <r>
      <t xml:space="preserve">Стоимость
в розницу за </t>
    </r>
    <r>
      <rPr>
        <b/>
        <sz val="10"/>
        <color indexed="10"/>
        <rFont val="Times New Roman"/>
        <family val="1"/>
        <charset val="204"/>
      </rPr>
      <t>упаковку</t>
    </r>
    <r>
      <rPr>
        <b/>
        <sz val="10"/>
        <rFont val="Times New Roman"/>
        <family val="1"/>
        <charset val="204"/>
      </rPr>
      <t xml:space="preserve"> со склада в г. Минске </t>
    </r>
    <r>
      <rPr>
        <b/>
        <sz val="11"/>
        <color indexed="10"/>
        <rFont val="Times New Roman"/>
        <family val="1"/>
        <charset val="204"/>
      </rPr>
      <t>НАЛИЧИЕ НА СКЛАДЕ</t>
    </r>
  </si>
  <si>
    <r>
      <t xml:space="preserve">Стоимость
</t>
    </r>
    <r>
      <rPr>
        <b/>
        <sz val="10"/>
        <color indexed="10"/>
        <rFont val="Times New Roman"/>
        <family val="1"/>
        <charset val="204"/>
      </rPr>
      <t>1 м3 с НДС</t>
    </r>
    <r>
      <rPr>
        <b/>
        <sz val="10"/>
        <rFont val="Times New Roman"/>
        <family val="1"/>
        <charset val="204"/>
      </rPr>
      <t xml:space="preserve">
 со склада в г. Минске, предоплата 100%, </t>
    </r>
    <r>
      <rPr>
        <b/>
        <sz val="14"/>
        <rFont val="Times New Roman"/>
        <family val="1"/>
        <charset val="204"/>
      </rPr>
      <t>56-70 м3</t>
    </r>
  </si>
  <si>
    <r>
      <t xml:space="preserve">Оптово-розничная цена
</t>
    </r>
    <r>
      <rPr>
        <b/>
        <sz val="10"/>
        <color indexed="10"/>
        <rFont val="Times New Roman"/>
        <family val="1"/>
        <charset val="204"/>
      </rPr>
      <t>1 м3 с НДС</t>
    </r>
    <r>
      <rPr>
        <b/>
        <sz val="10"/>
        <rFont val="Times New Roman"/>
        <family val="1"/>
        <charset val="204"/>
      </rPr>
      <t xml:space="preserve"> со склада в г. Минске </t>
    </r>
  </si>
  <si>
    <t>уп/м3</t>
  </si>
  <si>
    <t>т. 50 (0,18 м3/3,6 м2)</t>
  </si>
  <si>
    <t>т. 100 (0,18 м3/1,8 м2)</t>
  </si>
  <si>
    <t>Экструдированный пенополистирол ПЕНОПЛЭКС КОМФОРТ</t>
  </si>
  <si>
    <t>Количество в упауовке</t>
  </si>
  <si>
    <t>Пеноплэкс КОМФОРТ</t>
  </si>
  <si>
    <t>26-30</t>
  </si>
  <si>
    <t>0,2704 м3/ 9,0112 м2</t>
  </si>
  <si>
    <t>0,2429 м3/ 4,858 м2</t>
  </si>
  <si>
    <t>0,2772 м3/ 2,772 м2</t>
  </si>
  <si>
    <r>
      <t xml:space="preserve">Оптово-розничная цена
</t>
    </r>
    <r>
      <rPr>
        <b/>
        <sz val="10"/>
        <color indexed="10"/>
        <rFont val="Times New Roman"/>
        <family val="1"/>
        <charset val="204"/>
      </rPr>
      <t>1 м3 с НДС</t>
    </r>
    <r>
      <rPr>
        <b/>
        <sz val="10"/>
        <rFont val="Times New Roman"/>
        <family val="1"/>
        <charset val="204"/>
      </rPr>
      <t xml:space="preserve"> со склада в г. Минске</t>
    </r>
  </si>
  <si>
    <r>
      <t xml:space="preserve">Стоимость
в розницу за </t>
    </r>
    <r>
      <rPr>
        <b/>
        <sz val="10"/>
        <color indexed="10"/>
        <rFont val="Times New Roman"/>
        <family val="1"/>
        <charset val="204"/>
      </rPr>
      <t>упаковку</t>
    </r>
    <r>
      <rPr>
        <b/>
        <sz val="10"/>
        <rFont val="Times New Roman"/>
        <family val="1"/>
        <charset val="204"/>
      </rPr>
      <t xml:space="preserve"> со склада в г. Минске </t>
    </r>
    <r>
      <rPr>
        <b/>
        <sz val="10"/>
        <color indexed="10"/>
        <rFont val="Times New Roman"/>
        <family val="1"/>
        <charset val="204"/>
      </rPr>
      <t>НАЛИЧИЕ НА СКЛАДЕ</t>
    </r>
  </si>
  <si>
    <t>т. 50 (0,27 м3/5,4 м2)</t>
  </si>
  <si>
    <t>т. 100 (0,24 м3/2,4 м2)</t>
  </si>
  <si>
    <t>115х115х3,5*</t>
  </si>
  <si>
    <t>ССШ-160</t>
  </si>
  <si>
    <t>Стеклосетка штукатурная</t>
  </si>
  <si>
    <r>
      <t xml:space="preserve">Розничная цена
</t>
    </r>
    <r>
      <rPr>
        <b/>
        <sz val="10"/>
        <color indexed="10"/>
        <rFont val="Times New Roman"/>
        <family val="1"/>
        <charset val="204"/>
      </rPr>
      <t>за 1 лист с НДС</t>
    </r>
    <r>
      <rPr>
        <b/>
        <sz val="10"/>
        <rFont val="Times New Roman"/>
        <family val="1"/>
        <charset val="204"/>
      </rPr>
      <t xml:space="preserve"> со склада в г. Минске</t>
    </r>
  </si>
  <si>
    <t>Оптовая цена за рулон с НДС, руб.</t>
  </si>
  <si>
    <t>Розничная цена за рулон с НДС, руб.</t>
  </si>
  <si>
    <t>Стеклосетка штукатурная 
5х5 мм, 160г/м2, разрыв
1500/1500, красная</t>
  </si>
  <si>
    <t>Цена за м2, без НДС для юр.лиц (Безнал), руб.</t>
  </si>
  <si>
    <r>
      <t xml:space="preserve">Стеклосетка штукатурная 
4х4 мм, 160г/м2, разрыв
1600/1600, синяя - </t>
    </r>
    <r>
      <rPr>
        <b/>
        <sz val="12"/>
        <color indexed="10"/>
        <rFont val="Times New Roman"/>
        <family val="1"/>
        <charset val="204"/>
      </rPr>
      <t>аналог Полоцкой ССШ-160</t>
    </r>
  </si>
  <si>
    <t>50/76/97</t>
  </si>
  <si>
    <t>46,8/70,2/93,6</t>
  </si>
  <si>
    <t>50,00/76,00/97,00</t>
  </si>
  <si>
    <t>Элементы металлических ограждений (оцинкованные)</t>
  </si>
  <si>
    <t>Панели 3D оцинкованные ячейка 200х50мм      ширина панели 2.5м проволока 4мм</t>
  </si>
  <si>
    <t>Высота панели, м.</t>
  </si>
  <si>
    <t>Цена панели, бел. Руб. с НДС</t>
  </si>
  <si>
    <t>Панели 3D оцинкованные ячейка 200х50мм      ширина панели 2.5м проволока 5мм</t>
  </si>
  <si>
    <t>Высота столба, м.</t>
  </si>
  <si>
    <t>Цена столба оц (60х40мм), бел. Руб. с НДС</t>
  </si>
  <si>
    <t>Элементы металлических ограждений                                                                (оцинкованные в полимерном покрытии любой цвет по каталогу RAL)</t>
  </si>
  <si>
    <t>Панели 3D оцинкованные в П/П ячейка 200х50мм      ширина панели 2.5м проволока 4 мм</t>
  </si>
  <si>
    <t>Панели 3D оцинкованные в П/П ячейка 200х50мм      ширина панели 2.5м проволока 5 мм</t>
  </si>
  <si>
    <t>Цена столба оц в П/П (60х40мм), бел. Руб. с НДС</t>
  </si>
  <si>
    <t>Калитки из 3D панелей, 
ширина 1,00 м.</t>
  </si>
  <si>
    <t>Высота калитки, м.</t>
  </si>
  <si>
    <t>Высота столба (60х60), м.</t>
  </si>
  <si>
    <t>Цена калитки в комплекте со столбами , бел. руб.      (врезный замок, ручка, цилиндрический механизм, ключи)</t>
  </si>
  <si>
    <t>(врезный замок, ручка, цилиндрический механизм, ключи)</t>
  </si>
  <si>
    <t xml:space="preserve">      </t>
  </si>
  <si>
    <t>Ворота из 3D панелей, ширина 3,00 м.</t>
  </si>
  <si>
    <t>Высота</t>
  </si>
  <si>
    <t>Высота столба (80х80), м.</t>
  </si>
  <si>
    <t xml:space="preserve">   </t>
  </si>
  <si>
    <r>
      <t xml:space="preserve">Ворота, Калитки (покрытые полимером)                                                                                                                </t>
    </r>
    <r>
      <rPr>
        <i/>
        <sz val="12"/>
        <color indexed="8"/>
        <rFont val="Times New Roman"/>
        <family val="1"/>
        <charset val="204"/>
      </rPr>
      <t>Возможно изготовление по индивидуалтным размерам</t>
    </r>
  </si>
  <si>
    <r>
      <t>Цена ворот в комплекте со столбами</t>
    </r>
    <r>
      <rPr>
        <b/>
        <sz val="11"/>
        <color indexed="8"/>
        <rFont val="Times New Roman"/>
        <family val="1"/>
        <charset val="204"/>
      </rPr>
      <t>, бел. руб.                                  (проушины под навесной замок, задвижки)</t>
    </r>
  </si>
  <si>
    <t>Цена за кв.м., с НДС, руб.</t>
  </si>
  <si>
    <t>8,0/9,0/12,0</t>
  </si>
  <si>
    <t>11,0/12,42/16,56</t>
  </si>
  <si>
    <t>13,8/15,52/20,7</t>
  </si>
  <si>
    <t>15,64/17,6/23,46</t>
  </si>
  <si>
    <t>18,4/20,7/27,6</t>
  </si>
  <si>
    <t xml:space="preserve">ПРАЙС-ЛИСТ </t>
  </si>
  <si>
    <t>основа</t>
  </si>
  <si>
    <t>СТБ 1107-98</t>
  </si>
  <si>
    <t>цена с НДС</t>
  </si>
  <si>
    <t>полиэфир. холст</t>
  </si>
  <si>
    <t>К-ПХ-БЭ-К/ПП-5.0</t>
  </si>
  <si>
    <t>К-ПХ-БЭ-К/ПП-4.5</t>
  </si>
  <si>
    <t>К-ПХ-БЭ-К/ПП-4.0</t>
  </si>
  <si>
    <t>Г-ПХ-БЭ-ПП/ПП-4,0</t>
  </si>
  <si>
    <t>К-ПХ-БЭ-ПП/ПП-3,5</t>
  </si>
  <si>
    <t>К-ПХ-БЭ-ПП/ПП-3.0</t>
  </si>
  <si>
    <t>стеклоткань</t>
  </si>
  <si>
    <t>К-СТ-БЭ-К/ПП-5.0</t>
  </si>
  <si>
    <t>К-СТ-БЭ-К/ПП-4.5</t>
  </si>
  <si>
    <t>К-СТ-БЭ-К/ПП-4.0</t>
  </si>
  <si>
    <t>К-СТ-БЭ-ПП/ПП-3.5</t>
  </si>
  <si>
    <t>К-СТ-БЭ-ПП/ПП-3.0</t>
  </si>
  <si>
    <t>К-СТ-Б-К/ПП-4.0</t>
  </si>
  <si>
    <t>К-СТ-Б-ПП/ПП-3.0</t>
  </si>
  <si>
    <t>стеклохолст</t>
  </si>
  <si>
    <t>К-СХ-Б-К/ПП-4.0</t>
  </si>
  <si>
    <t>К-СХ-Б-ПП/ПП-3.0</t>
  </si>
  <si>
    <t>К-СТ-Б-К/ПП-3.5</t>
  </si>
  <si>
    <t>К-СТ-Б-ПП/ПП-2.5</t>
  </si>
  <si>
    <t>К-СТ-Б-ПП/ПП-2.0</t>
  </si>
  <si>
    <t>К-СХ-Б-К/ПП-3.5</t>
  </si>
  <si>
    <t>К-СХ-Б-ПП/ПП-2.5</t>
  </si>
  <si>
    <t>К-СХ-Б-ПП/ПП-2.0</t>
  </si>
  <si>
    <t>картон</t>
  </si>
  <si>
    <t>Мастики, праймеры, битум ТехноНИКОЛЬ</t>
  </si>
  <si>
    <t>Вид уп</t>
  </si>
  <si>
    <t>Цена/            с НДС</t>
  </si>
  <si>
    <r>
      <t>Мастика МКТН кровельная (МБПХ)</t>
    </r>
    <r>
      <rPr>
        <b/>
        <sz val="11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 xml:space="preserve">по 50кг, РБ </t>
    </r>
  </si>
  <si>
    <t>ведро</t>
  </si>
  <si>
    <t>кг</t>
  </si>
  <si>
    <r>
      <t>Мастика МКТН кровельная (МБПХ)</t>
    </r>
    <r>
      <rPr>
        <b/>
        <sz val="11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 xml:space="preserve">по 20кг, РБ </t>
    </r>
  </si>
  <si>
    <t>Мастика МБПГ (горячая) по 30кг, РБ</t>
  </si>
  <si>
    <t>мешок</t>
  </si>
  <si>
    <t xml:space="preserve">Мастика гидроизоляционная битумная холодная 18кг AquaMast </t>
  </si>
  <si>
    <t>шт</t>
  </si>
  <si>
    <t>Праймер битумный №01 по 50л,РБ (40кг)</t>
  </si>
  <si>
    <t>Праймер битумный №01 по 20л, РБ (16кг)</t>
  </si>
  <si>
    <t>Битум БНК 90/30,90/10 (уп по 25кг), РБ</t>
  </si>
  <si>
    <t xml:space="preserve">ведро </t>
  </si>
  <si>
    <t>КАРБОН ЭКО XPS экструдированный пенополистирол (плотность 25кг/м2)</t>
  </si>
  <si>
    <t>Лист</t>
  </si>
  <si>
    <t>Цена без НДС/м3</t>
  </si>
  <si>
    <t>Цена                       с НДС/м3</t>
  </si>
  <si>
    <t>1200х600х20</t>
  </si>
  <si>
    <t>1200х600х30 (40)</t>
  </si>
  <si>
    <t>1200х600х50</t>
  </si>
  <si>
    <t>1200х600х100</t>
  </si>
  <si>
    <r>
      <t xml:space="preserve">Наши материалы: </t>
    </r>
    <r>
      <rPr>
        <b/>
        <sz val="10"/>
        <rFont val="Arial Cyr"/>
        <charset val="204"/>
      </rPr>
      <t>Рулонные кровельные материалы</t>
    </r>
    <r>
      <rPr>
        <sz val="10"/>
        <rFont val="Arial"/>
        <family val="2"/>
        <charset val="204"/>
      </rPr>
      <t xml:space="preserve"> Биполикрин, Кровляэласт, Стеклоизол, Гидроизол, </t>
    </r>
    <r>
      <rPr>
        <b/>
        <sz val="10"/>
        <rFont val="Arial Cyr"/>
        <charset val="204"/>
      </rPr>
      <t>Мастики, Праймеры, Битумы, Утеплители</t>
    </r>
    <r>
      <rPr>
        <sz val="10"/>
        <rFont val="Arial"/>
        <family val="2"/>
        <charset val="204"/>
      </rPr>
      <t xml:space="preserve">: ТехноРуф, ТехноФас, ТехноБлок, ТехноВент, ТехноЛайт, Роклайт, PIR, Батеплекс XPS, БелТЕП </t>
    </r>
    <r>
      <rPr>
        <b/>
        <sz val="10"/>
        <rFont val="Arial Cyr"/>
        <charset val="204"/>
      </rPr>
      <t xml:space="preserve">Мембраны кровельные </t>
    </r>
    <r>
      <rPr>
        <sz val="10"/>
        <rFont val="Arial"/>
        <family val="2"/>
        <charset val="204"/>
      </rPr>
      <t>Logicroof</t>
    </r>
    <r>
      <rPr>
        <b/>
        <sz val="10"/>
        <rFont val="Arial Cyr"/>
        <charset val="204"/>
      </rPr>
      <t xml:space="preserve">, Мембраны профилированные </t>
    </r>
    <r>
      <rPr>
        <sz val="10"/>
        <rFont val="Arial"/>
        <family val="2"/>
        <charset val="204"/>
      </rPr>
      <t>Planter</t>
    </r>
    <r>
      <rPr>
        <b/>
        <sz val="10"/>
        <rFont val="Arial Cyr"/>
        <charset val="204"/>
      </rPr>
      <t xml:space="preserve">, Паро-, Гидро-, Ветроизоляция </t>
    </r>
    <r>
      <rPr>
        <sz val="10"/>
        <rFont val="Arial"/>
        <family val="2"/>
        <charset val="204"/>
      </rPr>
      <t>Технониколь</t>
    </r>
    <r>
      <rPr>
        <b/>
        <sz val="10"/>
        <rFont val="Arial Cyr"/>
        <charset val="204"/>
      </rPr>
      <t>, Плита OSB-3, Гибкая черепица</t>
    </r>
    <r>
      <rPr>
        <sz val="10"/>
        <rFont val="Arial"/>
        <family val="2"/>
        <charset val="204"/>
      </rPr>
      <t xml:space="preserve"> Шинглас,</t>
    </r>
    <r>
      <rPr>
        <b/>
        <sz val="10"/>
        <rFont val="Arial Cyr"/>
        <charset val="204"/>
      </rPr>
      <t xml:space="preserve"> Водосточная система, Окна мансардные, Асфальт холодный</t>
    </r>
    <r>
      <rPr>
        <sz val="10"/>
        <rFont val="Arial"/>
        <family val="2"/>
        <charset val="204"/>
      </rPr>
      <t xml:space="preserve"> и др.</t>
    </r>
  </si>
  <si>
    <t xml:space="preserve">Стоимость м2 с НДС </t>
  </si>
  <si>
    <t xml:space="preserve">Стоимость рулона с НДС </t>
  </si>
  <si>
    <r>
      <t xml:space="preserve">СЕТКА-РАБИЦА </t>
    </r>
    <r>
      <rPr>
        <b/>
        <sz val="18"/>
        <color rgb="FFFF0000"/>
        <rFont val="Times New Roman"/>
        <family val="1"/>
        <charset val="204"/>
      </rPr>
      <t xml:space="preserve">ОЦИНКОВАННАЯ </t>
    </r>
    <r>
      <rPr>
        <b/>
        <sz val="18"/>
        <color theme="1"/>
        <rFont val="Times New Roman"/>
        <family val="1"/>
        <charset val="204"/>
      </rPr>
      <t xml:space="preserve">В ПВХ, ячейка 50х50, </t>
    </r>
    <r>
      <rPr>
        <b/>
        <sz val="18"/>
        <color indexed="10"/>
        <rFont val="Times New Roman"/>
        <family val="1"/>
        <charset val="204"/>
      </rPr>
      <t xml:space="preserve">концы загнуты с двух сторон!!!  </t>
    </r>
    <r>
      <rPr>
        <b/>
        <sz val="18"/>
        <color rgb="FF00B050"/>
        <rFont val="Times New Roman"/>
        <family val="1"/>
        <charset val="204"/>
      </rPr>
      <t>RAL</t>
    </r>
    <r>
      <rPr>
        <b/>
        <sz val="18"/>
        <color rgb="FFFF0000"/>
        <rFont val="Times New Roman"/>
        <family val="1"/>
        <charset val="204"/>
      </rPr>
      <t xml:space="preserve"> любой</t>
    </r>
  </si>
  <si>
    <t>20/25/30/33</t>
  </si>
  <si>
    <t>24/30/36/40</t>
  </si>
  <si>
    <t>28/36/43/48</t>
  </si>
  <si>
    <t>Сетка плетёная «Рабица» оцинкованная/ оцинкованная ПВХ</t>
  </si>
  <si>
    <t>50х50х2,6 пвх</t>
  </si>
  <si>
    <t>50х50х2,8 пвх</t>
  </si>
  <si>
    <t>40/51/61/68</t>
  </si>
  <si>
    <t>42/52/63/70</t>
  </si>
  <si>
    <r>
      <t>Лист профильный МП 20 (</t>
    </r>
    <r>
      <rPr>
        <sz val="11"/>
        <color indexed="10"/>
        <rFont val="Times New Roman"/>
        <family val="1"/>
        <charset val="204"/>
      </rPr>
      <t>0,35/0,4/0,45</t>
    </r>
    <r>
      <rPr>
        <sz val="11"/>
        <color indexed="8"/>
        <rFont val="Times New Roman"/>
        <family val="1"/>
        <charset val="204"/>
      </rPr>
      <t>)*1100 (общая 1150) *1200 RAL 3005</t>
    </r>
  </si>
  <si>
    <r>
      <t>Лист профильный МП 20 (</t>
    </r>
    <r>
      <rPr>
        <sz val="11"/>
        <color indexed="10"/>
        <rFont val="Times New Roman"/>
        <family val="1"/>
        <charset val="204"/>
      </rPr>
      <t>0,35/0,4/0,45</t>
    </r>
    <r>
      <rPr>
        <sz val="11"/>
        <color indexed="8"/>
        <rFont val="Times New Roman"/>
        <family val="1"/>
        <charset val="204"/>
      </rPr>
      <t>)*1100 (общая 1150) *1200 RAL 6005</t>
    </r>
  </si>
  <si>
    <r>
      <t>Лист профильный МП 20 (</t>
    </r>
    <r>
      <rPr>
        <sz val="11"/>
        <color indexed="10"/>
        <rFont val="Times New Roman"/>
        <family val="1"/>
        <charset val="204"/>
      </rPr>
      <t>0,35/0,4/0,45</t>
    </r>
    <r>
      <rPr>
        <sz val="11"/>
        <color indexed="8"/>
        <rFont val="Times New Roman"/>
        <family val="1"/>
        <charset val="204"/>
      </rPr>
      <t>)*1100 (общая 1150) *1200 RAL 8017</t>
    </r>
  </si>
  <si>
    <r>
      <t>Лист профильный МП 20 (</t>
    </r>
    <r>
      <rPr>
        <sz val="11"/>
        <color indexed="10"/>
        <rFont val="Times New Roman"/>
        <family val="1"/>
        <charset val="204"/>
      </rPr>
      <t>0,35/0,4/0,45</t>
    </r>
    <r>
      <rPr>
        <sz val="11"/>
        <color indexed="8"/>
        <rFont val="Times New Roman"/>
        <family val="1"/>
        <charset val="204"/>
      </rPr>
      <t>)*1100 (общая 1150) *1500 RAL 3005</t>
    </r>
  </si>
  <si>
    <r>
      <t>Лист профильный МП 20 (</t>
    </r>
    <r>
      <rPr>
        <sz val="11"/>
        <color indexed="10"/>
        <rFont val="Times New Roman"/>
        <family val="1"/>
        <charset val="204"/>
      </rPr>
      <t>0,35/0,4/0,45</t>
    </r>
    <r>
      <rPr>
        <sz val="11"/>
        <color indexed="8"/>
        <rFont val="Times New Roman"/>
        <family val="1"/>
        <charset val="204"/>
      </rPr>
      <t>)*1100 (общая 1150) *1500 RAL 6005</t>
    </r>
  </si>
  <si>
    <r>
      <t>Лист профильный МП 20 (</t>
    </r>
    <r>
      <rPr>
        <sz val="11"/>
        <color indexed="10"/>
        <rFont val="Times New Roman"/>
        <family val="1"/>
        <charset val="204"/>
      </rPr>
      <t>0,35/0,4/0,45</t>
    </r>
    <r>
      <rPr>
        <sz val="11"/>
        <color indexed="8"/>
        <rFont val="Times New Roman"/>
        <family val="1"/>
        <charset val="204"/>
      </rPr>
      <t>)*1100 (общая 1150) *1500 RAL 8017</t>
    </r>
  </si>
  <si>
    <r>
      <t>Лист профильный МП 20 (</t>
    </r>
    <r>
      <rPr>
        <sz val="11"/>
        <color indexed="10"/>
        <rFont val="Times New Roman"/>
        <family val="1"/>
        <charset val="204"/>
      </rPr>
      <t>0,35/0,4/0,45</t>
    </r>
    <r>
      <rPr>
        <sz val="11"/>
        <color indexed="8"/>
        <rFont val="Times New Roman"/>
        <family val="1"/>
        <charset val="204"/>
      </rPr>
      <t>)*1100 (общая 1150) *1700 RAL 3005</t>
    </r>
  </si>
  <si>
    <r>
      <t>Лист профильный МП 20 (</t>
    </r>
    <r>
      <rPr>
        <sz val="11"/>
        <color indexed="10"/>
        <rFont val="Times New Roman"/>
        <family val="1"/>
        <charset val="204"/>
      </rPr>
      <t>0,35/0,4/0,45</t>
    </r>
    <r>
      <rPr>
        <sz val="11"/>
        <color indexed="8"/>
        <rFont val="Times New Roman"/>
        <family val="1"/>
        <charset val="204"/>
      </rPr>
      <t>)*1100 (общая 1150) *1700 RAL 6005</t>
    </r>
  </si>
  <si>
    <r>
      <t>Лист профильный МП 20 (</t>
    </r>
    <r>
      <rPr>
        <sz val="11"/>
        <color indexed="10"/>
        <rFont val="Times New Roman"/>
        <family val="1"/>
        <charset val="204"/>
      </rPr>
      <t>0,35/0,4/0,45</t>
    </r>
    <r>
      <rPr>
        <sz val="11"/>
        <color indexed="8"/>
        <rFont val="Times New Roman"/>
        <family val="1"/>
        <charset val="204"/>
      </rPr>
      <t>)*1100 (общая 1150) *1700 RAL 8017</t>
    </r>
  </si>
  <si>
    <r>
      <t>Лист профильный МП 20 (</t>
    </r>
    <r>
      <rPr>
        <sz val="11"/>
        <color indexed="10"/>
        <rFont val="Times New Roman"/>
        <family val="1"/>
        <charset val="204"/>
      </rPr>
      <t>0,35/0,4/0,45</t>
    </r>
    <r>
      <rPr>
        <sz val="11"/>
        <color indexed="8"/>
        <rFont val="Times New Roman"/>
        <family val="1"/>
        <charset val="204"/>
      </rPr>
      <t>)*1100 (общая 1150) 0*2000 RAL 3005</t>
    </r>
  </si>
  <si>
    <r>
      <t>Лист профильный МП 20 (</t>
    </r>
    <r>
      <rPr>
        <sz val="11"/>
        <color indexed="10"/>
        <rFont val="Times New Roman"/>
        <family val="1"/>
        <charset val="204"/>
      </rPr>
      <t>0,35/0,4/0,45</t>
    </r>
    <r>
      <rPr>
        <sz val="11"/>
        <color indexed="8"/>
        <rFont val="Times New Roman"/>
        <family val="1"/>
        <charset val="204"/>
      </rPr>
      <t>)*1100 (общая 1150) *2000 RAL 6005</t>
    </r>
  </si>
  <si>
    <r>
      <t>Лист профильный МП 20 (</t>
    </r>
    <r>
      <rPr>
        <sz val="11"/>
        <color indexed="10"/>
        <rFont val="Times New Roman"/>
        <family val="1"/>
        <charset val="204"/>
      </rPr>
      <t>0,35/0,4/0,45</t>
    </r>
    <r>
      <rPr>
        <sz val="11"/>
        <color indexed="8"/>
        <rFont val="Times New Roman"/>
        <family val="1"/>
        <charset val="204"/>
      </rPr>
      <t>)*1100 (общая 1150) *2000 RAL 8017</t>
    </r>
  </si>
  <si>
    <t>Цена за 1 лист, с НДС для юр., физических лиц (Безнал), руб.</t>
  </si>
  <si>
    <r>
      <t xml:space="preserve">Наименование </t>
    </r>
    <r>
      <rPr>
        <b/>
        <i/>
        <u/>
        <sz val="9"/>
        <color indexed="8"/>
        <rFont val="Times New Roman"/>
        <family val="1"/>
        <charset val="204"/>
      </rPr>
      <t>(штакет 90-100 мм)</t>
    </r>
  </si>
  <si>
    <t>Ед.изм.</t>
  </si>
  <si>
    <t>Цена (базовые цвета)</t>
  </si>
  <si>
    <t xml:space="preserve">Цена (редкие цвета)                 </t>
  </si>
  <si>
    <t xml:space="preserve">Базовые цвета </t>
  </si>
  <si>
    <t>Редкие цвета/под заказ</t>
  </si>
  <si>
    <t>Штакетник глянец одностороннее покрытие (0,45 мм)</t>
  </si>
  <si>
    <t>м/п</t>
  </si>
  <si>
    <t xml:space="preserve"> 8017 - коричневый; 3005 - вишневый; 6005 - зеленый; 7024 - серый; 5005 - синий; 9003 - белый</t>
  </si>
  <si>
    <t>1018, 1014, 1015,  8004, 6002, 7005,  3003, 3011, 3009, 5002 (стандартная палитра RAL)</t>
  </si>
  <si>
    <t>Штакетник глянец двустороннее покрытие полимер/полимер (0,5мм)</t>
  </si>
  <si>
    <t xml:space="preserve"> 8017 - коричневый</t>
  </si>
  <si>
    <t>Штакетник глянец двустороннее покрытие полимер/полимер (0,4мм)</t>
  </si>
  <si>
    <t xml:space="preserve"> 8017 - коричневый; 3005 - вишневый; 6005 - зеленый</t>
  </si>
  <si>
    <t>Штакетник под дерево двухстороннее покрытие</t>
  </si>
  <si>
    <t>темный дуб</t>
  </si>
  <si>
    <t>Штакетник матовый (шагрень) двустороннее покрытие (0,45мм)</t>
  </si>
  <si>
    <t>Штакетник матовый (шагрень) двустороннее покрытие (0,5мм)</t>
  </si>
  <si>
    <t xml:space="preserve"> 7024 - серый; 8019 - серо-коричневый</t>
  </si>
  <si>
    <t>Биполикрин ЭКП-5.0 РП1 сланец (10м)/под 20рул</t>
  </si>
  <si>
    <t>Биполикрин ЭКП-4.5 сланец (10м)/под 23рул</t>
  </si>
  <si>
    <t>Биполикрин ЭКП-4.0 сланец (10м) /под 23рул</t>
  </si>
  <si>
    <t>Биполикрин Г ЭПП-4.0 (10м) /под 25рул</t>
  </si>
  <si>
    <t>Биполикрин ЭПП-3.5 (10м) /под 25рул</t>
  </si>
  <si>
    <t>Биполикрин ЭПП-3.0 (15м) /под 23рул</t>
  </si>
  <si>
    <t>Биполикрин ТКП-5.0 РП1 сланец (10м)/под 20рул</t>
  </si>
  <si>
    <t>Биполикрин ТКП-4.5 сланец (10м)/под 23рул</t>
  </si>
  <si>
    <t>Биполикрин ТПП-3.0 (15м)/под 23рул</t>
  </si>
  <si>
    <t>Стеклоизол ТКП-4.0 сланец (10м)/под 30рул</t>
  </si>
  <si>
    <t>Стеклоизол ТПП-3.0 (15м)/под 23рул</t>
  </si>
  <si>
    <t>Стеклоизол ХКП-4.0 сланец (10м)/под 25рул</t>
  </si>
  <si>
    <t>Стеклоизол ХПП-3.0 (15м)/под 23рул</t>
  </si>
  <si>
    <t>Гидроизол ТКП-3.5 сланец серый (10м)/под 30рул</t>
  </si>
  <si>
    <t>Гидроизол ТПП-2.5 (10м)/под 42рул</t>
  </si>
  <si>
    <t>Гидроизол ТПП-2.0 (10м)/под 42рул</t>
  </si>
  <si>
    <t>Гидроизол ХКП-3.5 сланец серый (10м)/под 30рул</t>
  </si>
  <si>
    <t>Гидроизол ХПП-2.5 (10м)/под 42рул</t>
  </si>
  <si>
    <t>Гидроизол ХПП-2.0 (10м)/под 42рул</t>
  </si>
  <si>
    <t>Рубероид РПП-300 (15м)/под 51рул</t>
  </si>
  <si>
    <t>Рубероид РКП-350 (15м)/под 47рул</t>
  </si>
  <si>
    <t>Рубероид РКК-350 (10м)/под 30рул</t>
  </si>
  <si>
    <t xml:space="preserve">Мастика МГТН №24 гидроизоляц. по 50кг
</t>
  </si>
  <si>
    <r>
      <t xml:space="preserve">Мастика МГТН №24 гидроизоляц. </t>
    </r>
    <r>
      <rPr>
        <b/>
        <sz val="11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по 20кг,</t>
    </r>
  </si>
  <si>
    <t>Мастика приклеивающая №24</t>
  </si>
  <si>
    <t>Карбон Эко XPS 20 мм (0,288м3/20л в уп)</t>
  </si>
  <si>
    <t>Карбон Эко XPS 30, 40 мм (0,273м3/10л в уп)</t>
  </si>
  <si>
    <t>Карбон Эко XPS 100 мм (0,273м3/4л в уп)</t>
  </si>
  <si>
    <t>Карбон Эко XPS 50 мм (0,273м3/ 8л в уп)</t>
  </si>
  <si>
    <r>
      <t xml:space="preserve">СТЕКЛОИЗОЛ  </t>
    </r>
    <r>
      <rPr>
        <sz val="11"/>
        <rFont val="Calibri"/>
        <family val="2"/>
        <charset val="204"/>
      </rPr>
      <t xml:space="preserve">(класс ЭКОНОМ): Гибкость на  брусе (R=15 мм) при t 0С°. Теплостойкость в теч. 2 ч. +80С°.   аналог: БИКРОСТ               
</t>
    </r>
    <r>
      <rPr>
        <b/>
        <sz val="11"/>
        <rFont val="Calibri"/>
        <family val="2"/>
        <charset val="204"/>
      </rPr>
      <t xml:space="preserve">                                                                                                                                     </t>
    </r>
  </si>
  <si>
    <r>
      <t xml:space="preserve">БИПОЛИКРИН  </t>
    </r>
    <r>
      <rPr>
        <sz val="11"/>
        <rFont val="Calibri"/>
        <family val="2"/>
        <charset val="204"/>
      </rPr>
      <t xml:space="preserve">(класс БИЗНЕС): Гибкость на  брусе (R=15 мм) при t –15С°. Теплостойкость в теч. 2 ч. +90С°      аналог: УНИФЛЕКС, ГИДРОСТЕКЛОИЗОЛ, СТЕКЛОФЛЕКС, ЭЛАКРОМ  
    </t>
    </r>
    <r>
      <rPr>
        <b/>
        <sz val="11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</t>
    </r>
  </si>
  <si>
    <t>ШТАКЕТ МЕТАЛЛИЧЕСКИЙ</t>
  </si>
  <si>
    <t>96мм</t>
  </si>
  <si>
    <t>100мм</t>
  </si>
  <si>
    <t>92мм</t>
  </si>
  <si>
    <t>Наименование товаров</t>
  </si>
  <si>
    <t xml:space="preserve"> ЦЕНА С НДС </t>
  </si>
  <si>
    <t xml:space="preserve">Кронштей крестообразный, оцинкованый  на трубу 40*20/40*40/60*40мм </t>
  </si>
  <si>
    <t>Кронштей крестообразный на трубу 40*20/40*40/60*40 мм  с полимерным покрытием ЛЮБОЙ RAL</t>
  </si>
  <si>
    <t>Ворота распашные из профильной трубы и сетки рабица</t>
  </si>
  <si>
    <t>1,2*3</t>
  </si>
  <si>
    <t>1,5*3 м</t>
  </si>
  <si>
    <t>комплект</t>
  </si>
  <si>
    <t>1,5*3,5 м</t>
  </si>
  <si>
    <t>1,5*4 м</t>
  </si>
  <si>
    <t xml:space="preserve">  Каркас ворот под зашивку профнастилом/штакетником и др.</t>
  </si>
  <si>
    <t>Цена за кв.м. расп. Ворота</t>
  </si>
  <si>
    <t>р/кв.м.</t>
  </si>
  <si>
    <t>Калитки из сетки рабица</t>
  </si>
  <si>
    <t>0,9*1,2 м</t>
  </si>
  <si>
    <t>0,9*1,5 м</t>
  </si>
  <si>
    <t>0,9*1,8 м</t>
  </si>
  <si>
    <t>0,9*2 м</t>
  </si>
  <si>
    <t>Каркас под зашивку профнастилом/штакетником и др</t>
  </si>
  <si>
    <t>0,9*1,7 м</t>
  </si>
  <si>
    <t>Ворота из сетки рабица пвх</t>
  </si>
  <si>
    <t>м/кв.</t>
  </si>
  <si>
    <t>Калитка из сетки рабица пвх</t>
  </si>
  <si>
    <t>Ворота из сварной сетки пвх</t>
  </si>
  <si>
    <t>Калитка из сварной сетки пвх</t>
  </si>
  <si>
    <t>Каркасы откатных форот, фурнитура, автоматика</t>
  </si>
  <si>
    <t>Каркас откатных ворот с проемом до 4х метров (без фурнитуры)</t>
  </si>
  <si>
    <t>Каркас откатных ворот с проемом от 4х до 5 метров (без фурнитуры)</t>
  </si>
  <si>
    <t>Каркас откатных ворот с проемом от 5 до 6 метров (без фурнитуры)</t>
  </si>
  <si>
    <t>Каркас откатных ворот с проемом более 6 метров (без фурнитуры)</t>
  </si>
  <si>
    <t>по запросу</t>
  </si>
  <si>
    <t>Столб для забора</t>
  </si>
  <si>
    <t>40*20*2,0мм</t>
  </si>
  <si>
    <t xml:space="preserve">Столб из профильной трубы, с заглушкой </t>
  </si>
  <si>
    <t>м.п</t>
  </si>
  <si>
    <t>40*40*2,0мм</t>
  </si>
  <si>
    <t>60*40*2,0мм</t>
  </si>
  <si>
    <t>Столб черный с полимерным покрытием по RAL и пластиковой заглушкой в наличии на складе</t>
  </si>
  <si>
    <r>
      <t>Столб</t>
    </r>
    <r>
      <rPr>
        <b/>
        <sz val="11"/>
        <color indexed="8"/>
        <rFont val="Times New Roman"/>
        <family val="1"/>
        <charset val="204"/>
      </rPr>
      <t xml:space="preserve"> 40*40</t>
    </r>
    <r>
      <rPr>
        <sz val="11"/>
        <color indexed="8"/>
        <rFont val="Times New Roman"/>
        <family val="1"/>
        <charset val="204"/>
      </rPr>
      <t xml:space="preserve">*2,0 мм </t>
    </r>
  </si>
  <si>
    <r>
      <t xml:space="preserve">Столб </t>
    </r>
    <r>
      <rPr>
        <b/>
        <sz val="11"/>
        <color theme="1"/>
        <rFont val="Times New Roman"/>
        <family val="1"/>
        <charset val="204"/>
      </rPr>
      <t>60*40*</t>
    </r>
    <r>
      <rPr>
        <sz val="11"/>
        <color theme="1"/>
        <rFont val="Times New Roman"/>
        <family val="1"/>
        <charset val="204"/>
      </rPr>
      <t>2.0 мм</t>
    </r>
  </si>
  <si>
    <t>0,9*2,0 м</t>
  </si>
  <si>
    <t>1,2*3,0м</t>
  </si>
  <si>
    <t xml:space="preserve">1,5*3,0 м  </t>
  </si>
  <si>
    <t>1,5*4,0 м</t>
  </si>
  <si>
    <t>1,7*3,0 м</t>
  </si>
  <si>
    <t xml:space="preserve">Ворота и калитки из сетки ПВХ </t>
  </si>
  <si>
    <t>(стекло)холст</t>
  </si>
  <si>
    <t>(стекло)ткань</t>
  </si>
  <si>
    <t>50х50хНК</t>
  </si>
  <si>
    <t>18/22/26</t>
  </si>
  <si>
    <r>
      <rPr>
        <b/>
        <sz val="11"/>
        <color rgb="FFFF0000"/>
        <rFont val="Calibri"/>
        <family val="2"/>
        <charset val="204"/>
        <scheme val="minor"/>
      </rPr>
      <t xml:space="preserve">ГИДРОИЗОЛ / РУБЕРОИД </t>
    </r>
    <r>
      <rPr>
        <sz val="11"/>
        <color rgb="FFFF0000"/>
        <rFont val="Calibri"/>
        <family val="2"/>
        <charset val="204"/>
      </rPr>
      <t>(класс ЭКОНОМ)</t>
    </r>
    <r>
      <rPr>
        <sz val="11"/>
        <rFont val="Calibri"/>
        <family val="2"/>
        <charset val="204"/>
      </rPr>
      <t xml:space="preserve">: Новый недорогой гидроизоляционный материал на негниющей основе!   аналог: БИКРОСТ    
</t>
    </r>
    <r>
      <rPr>
        <b/>
        <sz val="11"/>
        <rFont val="Calibri"/>
        <family val="2"/>
        <charset val="204"/>
      </rPr>
      <t xml:space="preserve">                                                                                                                                   </t>
    </r>
  </si>
  <si>
    <r>
      <t xml:space="preserve">СЕТКА-РАБИЦА ОЦИНКОВАННАЯ, ячейка 25х25, </t>
    </r>
    <r>
      <rPr>
        <b/>
        <sz val="18"/>
        <color indexed="10"/>
        <rFont val="Times New Roman"/>
        <family val="1"/>
        <charset val="204"/>
      </rPr>
      <t>концы загнуты с двух сторон!!!</t>
    </r>
  </si>
  <si>
    <t>12/15/18/20</t>
  </si>
  <si>
    <t>45/56/67/75</t>
  </si>
  <si>
    <t>63/79/95/106</t>
  </si>
  <si>
    <t>72/89/107/119</t>
  </si>
  <si>
    <r>
      <t xml:space="preserve">СЕТКА-РАБИЦА ОЦИНКОВАННАЯ, ячейка 20х20, </t>
    </r>
    <r>
      <rPr>
        <b/>
        <sz val="18"/>
        <color indexed="10"/>
        <rFont val="Times New Roman"/>
        <family val="1"/>
        <charset val="204"/>
      </rPr>
      <t>концы загнуты с двух сторон!!!</t>
    </r>
  </si>
  <si>
    <t>60/72/87/96</t>
  </si>
  <si>
    <t>78/97/117/130</t>
  </si>
  <si>
    <t>Оптовые цены для юр/физ лиц</t>
  </si>
  <si>
    <t>92/115/138/153</t>
  </si>
  <si>
    <r>
      <t xml:space="preserve">СЕТКА-РАБИЦА ОЦИНКОВАННАЯ, ячейка 35х35, </t>
    </r>
    <r>
      <rPr>
        <b/>
        <sz val="18"/>
        <color indexed="10"/>
        <rFont val="Times New Roman"/>
        <family val="1"/>
        <charset val="204"/>
      </rPr>
      <t>концы загнуты с двух сторон!!!</t>
    </r>
  </si>
  <si>
    <t>30/37/45/50</t>
  </si>
  <si>
    <t>45/55/67/74</t>
  </si>
  <si>
    <t>53/66/79/88</t>
  </si>
  <si>
    <t>5,04</t>
  </si>
  <si>
    <t>4,76</t>
  </si>
  <si>
    <t>4,44</t>
  </si>
  <si>
    <t>4,43</t>
  </si>
  <si>
    <t>4,01</t>
  </si>
  <si>
    <t>3,92</t>
  </si>
  <si>
    <t>цена с НДС за рулон</t>
  </si>
  <si>
    <t>4,68</t>
  </si>
  <si>
    <t>4,5</t>
  </si>
  <si>
    <t>4,13</t>
  </si>
  <si>
    <t>Биполикрин ТКП-4.0 сланец (10м) /под 25рул</t>
  </si>
  <si>
    <t>3,84</t>
  </si>
  <si>
    <t>3,72</t>
  </si>
  <si>
    <t>Биполикрин ТПП-3.5 (10м) /под 30рул</t>
  </si>
  <si>
    <t>3,36</t>
  </si>
  <si>
    <t>2,96</t>
  </si>
  <si>
    <t>2,86</t>
  </si>
  <si>
    <t>2,3</t>
  </si>
  <si>
    <t>2,65</t>
  </si>
  <si>
    <t>2,26</t>
  </si>
  <si>
    <t>2,15</t>
  </si>
  <si>
    <t>2,02</t>
  </si>
  <si>
    <t>1,75</t>
  </si>
  <si>
    <t>1,62</t>
  </si>
  <si>
    <t>0,84</t>
  </si>
  <si>
    <t>0,91</t>
  </si>
  <si>
    <t>1,39</t>
  </si>
  <si>
    <t>2,94</t>
  </si>
  <si>
    <t>3,22</t>
  </si>
  <si>
    <t>2,23</t>
  </si>
  <si>
    <t>2,36</t>
  </si>
  <si>
    <t>1,8</t>
  </si>
  <si>
    <t>1,32</t>
  </si>
  <si>
    <r>
      <t xml:space="preserve">Пленка прозрачная первичная </t>
    </r>
    <r>
      <rPr>
        <b/>
        <sz val="14"/>
        <color indexed="8"/>
        <rFont val="Times New Roman"/>
        <family val="1"/>
        <charset val="204"/>
      </rPr>
      <t>100 мкм</t>
    </r>
    <r>
      <rPr>
        <sz val="14"/>
        <color indexed="8"/>
        <rFont val="Times New Roman"/>
        <family val="1"/>
        <charset val="204"/>
      </rPr>
      <t xml:space="preserve"> </t>
    </r>
  </si>
  <si>
    <t>Метров бухте</t>
  </si>
  <si>
    <t xml:space="preserve">Стоимость бухты с НДС </t>
  </si>
  <si>
    <t>ПРОВОЛОКА ОЦИНКОВАННАЯ ДЛЯ  ПРОТЯЖКИ СЕТКИ РАБИЦЫ</t>
  </si>
  <si>
    <t>Цена/ с НДС</t>
  </si>
  <si>
    <t>33,6</t>
  </si>
  <si>
    <t>114,0</t>
  </si>
  <si>
    <t>50,4</t>
  </si>
  <si>
    <t>2,64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</si>
</sst>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.00\ _₽_-;\-* #,##0.00\ _₽_-;_-* &quot;-&quot;??\ _₽_-;_-@_-"/>
    <numFmt numFmtId="165" formatCode="#,##0_р_."/>
    <numFmt numFmtId="166" formatCode="#,##0.00_р_."/>
    <numFmt numFmtId="167" formatCode="0.0"/>
    <numFmt numFmtId="168" formatCode="#,##0.000"/>
    <numFmt numFmtId="169" formatCode="#,##0.0"/>
    <numFmt numFmtId="170" formatCode="#,##0_ ;[Red]\-#,##0\ "/>
  </numFmts>
  <fonts count="108">
    <font>
      <sz val="10"/>
      <name val="Arial"/>
      <charset val="162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Tur"/>
      <charset val="162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9"/>
      <name val="Arial Cyr"/>
      <charset val="204"/>
    </font>
    <font>
      <b/>
      <i/>
      <sz val="8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8"/>
      <name val="Arial"/>
      <family val="2"/>
      <charset val="204"/>
    </font>
    <font>
      <b/>
      <i/>
      <sz val="12"/>
      <name val="Bookman Old Style"/>
      <family val="1"/>
      <charset val="204"/>
    </font>
    <font>
      <sz val="8"/>
      <name val="Bookman Old Style"/>
      <family val="1"/>
      <charset val="204"/>
    </font>
    <font>
      <b/>
      <i/>
      <sz val="10"/>
      <name val="Arial Cyr"/>
      <charset val="204"/>
    </font>
    <font>
      <b/>
      <i/>
      <sz val="8"/>
      <name val="Arial Cyr"/>
      <charset val="204"/>
    </font>
    <font>
      <sz val="10"/>
      <name val="Bookman Old Style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name val="Myriad Pro SemiExt"/>
      <family val="2"/>
    </font>
    <font>
      <b/>
      <i/>
      <sz val="10"/>
      <name val="Myriad Pro SemiExt"/>
      <charset val="204"/>
    </font>
    <font>
      <sz val="10"/>
      <name val="Myriad Pro SemiExt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i/>
      <sz val="12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3333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00B050"/>
      <name val="Bauhaus 93"/>
      <family val="5"/>
    </font>
    <font>
      <sz val="1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u/>
      <sz val="8"/>
      <color theme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0"/>
      <name val="Cambria"/>
      <family val="1"/>
      <charset val="204"/>
      <scheme val="major"/>
    </font>
    <font>
      <b/>
      <i/>
      <sz val="12"/>
      <color rgb="FF000000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C00000"/>
      <name val="Calibri"/>
      <family val="2"/>
      <charset val="204"/>
      <scheme val="minor"/>
    </font>
    <font>
      <b/>
      <sz val="10"/>
      <color theme="5" tint="-0.499984740745262"/>
      <name val="Calibri"/>
      <family val="2"/>
      <charset val="204"/>
      <scheme val="minor"/>
    </font>
    <font>
      <b/>
      <sz val="10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color rgb="FF00B05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u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56" fillId="0" borderId="0" applyNumberFormat="0" applyFill="0" applyBorder="0" applyAlignment="0" applyProtection="0"/>
    <xf numFmtId="0" fontId="5" fillId="0" borderId="0"/>
    <xf numFmtId="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03" fillId="0" borderId="0" applyNumberFormat="0" applyFill="0" applyBorder="0" applyAlignment="0" applyProtection="0"/>
    <xf numFmtId="0" fontId="104" fillId="0" borderId="0"/>
  </cellStyleXfs>
  <cellXfs count="495">
    <xf numFmtId="0" fontId="0" fillId="0" borderId="0" xfId="0"/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center" vertical="center"/>
    </xf>
    <xf numFmtId="0" fontId="57" fillId="0" borderId="0" xfId="0" applyFont="1" applyBorder="1" applyAlignment="1"/>
    <xf numFmtId="0" fontId="12" fillId="0" borderId="0" xfId="0" applyFont="1" applyBorder="1" applyAlignment="1"/>
    <xf numFmtId="0" fontId="5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right" vertical="center"/>
    </xf>
    <xf numFmtId="0" fontId="7" fillId="4" borderId="1" xfId="3" applyFont="1" applyFill="1" applyBorder="1" applyAlignment="1">
      <alignment horizontal="center" vertical="center" wrapText="1"/>
    </xf>
    <xf numFmtId="0" fontId="18" fillId="0" borderId="0" xfId="3" applyFont="1" applyAlignment="1">
      <alignment vertical="center"/>
    </xf>
    <xf numFmtId="0" fontId="7" fillId="0" borderId="1" xfId="3" applyFont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3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 vertical="top" wrapText="1"/>
    </xf>
    <xf numFmtId="2" fontId="7" fillId="4" borderId="1" xfId="3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2" fontId="7" fillId="0" borderId="1" xfId="3" applyNumberFormat="1" applyFont="1" applyFill="1" applyBorder="1" applyAlignment="1">
      <alignment horizontal="center" vertical="center"/>
    </xf>
    <xf numFmtId="2" fontId="21" fillId="5" borderId="1" xfId="3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2" fontId="7" fillId="6" borderId="1" xfId="3" applyNumberFormat="1" applyFont="1" applyFill="1" applyBorder="1" applyAlignment="1">
      <alignment horizontal="center" vertical="center"/>
    </xf>
    <xf numFmtId="2" fontId="20" fillId="5" borderId="1" xfId="3" applyNumberFormat="1" applyFont="1" applyFill="1" applyBorder="1" applyAlignment="1">
      <alignment horizontal="center" vertical="center"/>
    </xf>
    <xf numFmtId="0" fontId="7" fillId="0" borderId="1" xfId="5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2" fontId="7" fillId="4" borderId="1" xfId="3" applyNumberFormat="1" applyFont="1" applyFill="1" applyBorder="1" applyAlignment="1">
      <alignment horizontal="center" vertical="center" wrapText="1" shrinkToFit="1"/>
    </xf>
    <xf numFmtId="2" fontId="19" fillId="5" borderId="1" xfId="3" applyNumberFormat="1" applyFont="1" applyFill="1" applyBorder="1" applyAlignment="1">
      <alignment horizontal="center" vertical="center" wrapText="1" shrinkToFit="1"/>
    </xf>
    <xf numFmtId="2" fontId="21" fillId="5" borderId="1" xfId="3" applyNumberFormat="1" applyFont="1" applyFill="1" applyBorder="1" applyAlignment="1">
      <alignment horizontal="center" vertical="center" wrapText="1" shrinkToFit="1"/>
    </xf>
    <xf numFmtId="2" fontId="7" fillId="6" borderId="1" xfId="3" applyNumberFormat="1" applyFont="1" applyFill="1" applyBorder="1" applyAlignment="1">
      <alignment horizontal="center" vertical="center" shrinkToFit="1"/>
    </xf>
    <xf numFmtId="2" fontId="21" fillId="5" borderId="1" xfId="3" applyNumberFormat="1" applyFont="1" applyFill="1" applyBorder="1" applyAlignment="1">
      <alignment horizontal="center" vertical="center" shrinkToFit="1"/>
    </xf>
    <xf numFmtId="0" fontId="7" fillId="0" borderId="1" xfId="3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top" wrapText="1"/>
    </xf>
    <xf numFmtId="2" fontId="7" fillId="4" borderId="1" xfId="3" applyNumberFormat="1" applyFont="1" applyFill="1" applyBorder="1" applyAlignment="1">
      <alignment horizontal="center" vertical="center" shrinkToFit="1"/>
    </xf>
    <xf numFmtId="0" fontId="7" fillId="4" borderId="1" xfId="3" applyFont="1" applyFill="1" applyBorder="1" applyAlignment="1">
      <alignment horizontal="left" vertical="center" wrapText="1"/>
    </xf>
    <xf numFmtId="2" fontId="7" fillId="4" borderId="1" xfId="3" applyNumberFormat="1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left" vertical="center"/>
    </xf>
    <xf numFmtId="2" fontId="7" fillId="0" borderId="1" xfId="3" applyNumberFormat="1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3" fontId="7" fillId="0" borderId="1" xfId="3" applyNumberFormat="1" applyFont="1" applyFill="1" applyBorder="1" applyAlignment="1">
      <alignment horizontal="center" vertical="center" shrinkToFit="1"/>
    </xf>
    <xf numFmtId="3" fontId="21" fillId="5" borderId="1" xfId="3" applyNumberFormat="1" applyFont="1" applyFill="1" applyBorder="1" applyAlignment="1">
      <alignment horizontal="center" vertical="center" shrinkToFit="1"/>
    </xf>
    <xf numFmtId="0" fontId="20" fillId="5" borderId="1" xfId="0" applyFont="1" applyFill="1" applyBorder="1" applyAlignment="1">
      <alignment horizontal="center" vertical="center"/>
    </xf>
    <xf numFmtId="0" fontId="7" fillId="4" borderId="1" xfId="3" applyNumberFormat="1" applyFont="1" applyFill="1" applyBorder="1" applyAlignment="1">
      <alignment horizontal="center" vertical="center"/>
    </xf>
    <xf numFmtId="165" fontId="58" fillId="0" borderId="1" xfId="0" applyNumberFormat="1" applyFont="1" applyBorder="1" applyAlignment="1">
      <alignment horizontal="center" vertical="center" wrapText="1" shrinkToFit="1"/>
    </xf>
    <xf numFmtId="165" fontId="58" fillId="0" borderId="1" xfId="0" applyNumberFormat="1" applyFont="1" applyFill="1" applyBorder="1" applyAlignment="1">
      <alignment horizontal="center" vertical="center" wrapText="1" shrinkToFit="1"/>
    </xf>
    <xf numFmtId="2" fontId="59" fillId="6" borderId="1" xfId="0" applyNumberFormat="1" applyFont="1" applyFill="1" applyBorder="1" applyAlignment="1">
      <alignment horizontal="center" vertical="center" wrapText="1" shrinkToFit="1"/>
    </xf>
    <xf numFmtId="165" fontId="59" fillId="5" borderId="1" xfId="0" applyNumberFormat="1" applyFont="1" applyFill="1" applyBorder="1" applyAlignment="1">
      <alignment horizontal="center" vertical="center" wrapText="1" shrinkToFit="1"/>
    </xf>
    <xf numFmtId="165" fontId="60" fillId="0" borderId="1" xfId="0" applyNumberFormat="1" applyFont="1" applyBorder="1" applyAlignment="1">
      <alignment horizontal="left" vertical="center" wrapText="1" shrinkToFit="1"/>
    </xf>
    <xf numFmtId="165" fontId="7" fillId="0" borderId="1" xfId="0" applyNumberFormat="1" applyFont="1" applyBorder="1" applyAlignment="1">
      <alignment horizontal="center" vertical="center" wrapText="1" shrinkToFit="1"/>
    </xf>
    <xf numFmtId="3" fontId="61" fillId="0" borderId="1" xfId="0" applyNumberFormat="1" applyFont="1" applyBorder="1" applyAlignment="1">
      <alignment horizontal="center" vertical="center" wrapText="1" shrinkToFit="1"/>
    </xf>
    <xf numFmtId="40" fontId="61" fillId="0" borderId="1" xfId="0" applyNumberFormat="1" applyFont="1" applyBorder="1" applyAlignment="1">
      <alignment horizontal="center" vertical="center"/>
    </xf>
    <xf numFmtId="40" fontId="61" fillId="6" borderId="1" xfId="0" applyNumberFormat="1" applyFont="1" applyFill="1" applyBorder="1" applyAlignment="1">
      <alignment horizontal="center" vertical="center"/>
    </xf>
    <xf numFmtId="166" fontId="62" fillId="5" borderId="1" xfId="0" applyNumberFormat="1" applyFont="1" applyFill="1" applyBorder="1" applyAlignment="1">
      <alignment horizontal="center" vertical="center"/>
    </xf>
    <xf numFmtId="0" fontId="63" fillId="0" borderId="0" xfId="0" applyFont="1"/>
    <xf numFmtId="2" fontId="0" fillId="0" borderId="0" xfId="0" applyNumberFormat="1"/>
    <xf numFmtId="165" fontId="6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16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 wrapText="1" shrinkToFit="1"/>
    </xf>
    <xf numFmtId="167" fontId="0" fillId="0" borderId="0" xfId="0" applyNumberFormat="1"/>
    <xf numFmtId="9" fontId="34" fillId="0" borderId="1" xfId="4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165" fontId="64" fillId="0" borderId="1" xfId="0" applyNumberFormat="1" applyFont="1" applyBorder="1" applyAlignment="1">
      <alignment horizontal="center" vertical="center" wrapText="1" shrinkToFit="1"/>
    </xf>
    <xf numFmtId="165" fontId="65" fillId="0" borderId="1" xfId="0" applyNumberFormat="1" applyFont="1" applyBorder="1" applyAlignment="1">
      <alignment horizontal="center" vertical="center" wrapText="1" shrinkToFit="1"/>
    </xf>
    <xf numFmtId="169" fontId="61" fillId="0" borderId="1" xfId="0" applyNumberFormat="1" applyFont="1" applyBorder="1" applyAlignment="1">
      <alignment horizontal="center" vertical="center" wrapText="1" shrinkToFit="1"/>
    </xf>
    <xf numFmtId="0" fontId="61" fillId="0" borderId="1" xfId="0" applyNumberFormat="1" applyFont="1" applyBorder="1" applyAlignment="1">
      <alignment horizontal="center" vertical="center" wrapText="1"/>
    </xf>
    <xf numFmtId="2" fontId="61" fillId="6" borderId="1" xfId="0" applyNumberFormat="1" applyFont="1" applyFill="1" applyBorder="1" applyAlignment="1">
      <alignment horizontal="center" vertical="center" wrapText="1"/>
    </xf>
    <xf numFmtId="2" fontId="61" fillId="0" borderId="1" xfId="0" applyNumberFormat="1" applyFont="1" applyBorder="1" applyAlignment="1">
      <alignment horizontal="center" vertical="center" wrapText="1"/>
    </xf>
    <xf numFmtId="0" fontId="66" fillId="2" borderId="1" xfId="0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167" fontId="13" fillId="4" borderId="1" xfId="0" applyNumberFormat="1" applyFont="1" applyFill="1" applyBorder="1" applyAlignment="1">
      <alignment horizontal="center"/>
    </xf>
    <xf numFmtId="40" fontId="61" fillId="4" borderId="1" xfId="0" applyNumberFormat="1" applyFont="1" applyFill="1" applyBorder="1" applyAlignment="1">
      <alignment horizontal="center" vertical="center"/>
    </xf>
    <xf numFmtId="40" fontId="61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67" fontId="13" fillId="4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41" fillId="4" borderId="1" xfId="0" applyNumberFormat="1" applyFont="1" applyFill="1" applyBorder="1" applyAlignment="1">
      <alignment horizontal="center"/>
    </xf>
    <xf numFmtId="167" fontId="21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/>
    <xf numFmtId="0" fontId="46" fillId="0" borderId="0" xfId="0" applyFont="1" applyFill="1" applyBorder="1" applyAlignment="1">
      <alignment vertical="top"/>
    </xf>
    <xf numFmtId="0" fontId="49" fillId="0" borderId="0" xfId="0" applyFont="1" applyFill="1" applyBorder="1" applyAlignment="1"/>
    <xf numFmtId="2" fontId="74" fillId="0" borderId="1" xfId="0" applyNumberFormat="1" applyFont="1" applyBorder="1" applyAlignment="1">
      <alignment horizontal="center"/>
    </xf>
    <xf numFmtId="4" fontId="74" fillId="0" borderId="28" xfId="0" applyNumberFormat="1" applyFont="1" applyBorder="1" applyAlignment="1">
      <alignment horizontal="center"/>
    </xf>
    <xf numFmtId="167" fontId="74" fillId="0" borderId="12" xfId="0" applyNumberFormat="1" applyFont="1" applyBorder="1" applyAlignment="1">
      <alignment horizontal="center"/>
    </xf>
    <xf numFmtId="2" fontId="74" fillId="0" borderId="13" xfId="0" applyNumberFormat="1" applyFont="1" applyBorder="1" applyAlignment="1">
      <alignment horizontal="center"/>
    </xf>
    <xf numFmtId="4" fontId="74" fillId="0" borderId="26" xfId="0" applyNumberFormat="1" applyFont="1" applyBorder="1" applyAlignment="1">
      <alignment horizontal="center"/>
    </xf>
    <xf numFmtId="4" fontId="74" fillId="0" borderId="28" xfId="0" applyNumberFormat="1" applyFont="1" applyFill="1" applyBorder="1" applyAlignment="1">
      <alignment horizontal="center"/>
    </xf>
    <xf numFmtId="2" fontId="74" fillId="0" borderId="1" xfId="0" applyNumberFormat="1" applyFont="1" applyFill="1" applyBorder="1" applyAlignment="1">
      <alignment horizontal="center"/>
    </xf>
    <xf numFmtId="2" fontId="74" fillId="0" borderId="14" xfId="0" applyNumberFormat="1" applyFont="1" applyFill="1" applyBorder="1" applyAlignment="1">
      <alignment horizontal="center"/>
    </xf>
    <xf numFmtId="4" fontId="74" fillId="0" borderId="29" xfId="0" applyNumberFormat="1" applyFont="1" applyFill="1" applyBorder="1" applyAlignment="1">
      <alignment horizontal="center"/>
    </xf>
    <xf numFmtId="167" fontId="74" fillId="0" borderId="7" xfId="0" applyNumberFormat="1" applyFont="1" applyBorder="1" applyAlignment="1">
      <alignment horizontal="center"/>
    </xf>
    <xf numFmtId="4" fontId="74" fillId="0" borderId="28" xfId="0" applyNumberFormat="1" applyFont="1" applyBorder="1"/>
    <xf numFmtId="4" fontId="74" fillId="0" borderId="26" xfId="0" applyNumberFormat="1" applyFont="1" applyBorder="1"/>
    <xf numFmtId="4" fontId="74" fillId="0" borderId="28" xfId="0" applyNumberFormat="1" applyFont="1" applyFill="1" applyBorder="1"/>
    <xf numFmtId="2" fontId="74" fillId="0" borderId="32" xfId="0" applyNumberFormat="1" applyFont="1" applyFill="1" applyBorder="1" applyAlignment="1">
      <alignment horizontal="center"/>
    </xf>
    <xf numFmtId="4" fontId="74" fillId="0" borderId="33" xfId="0" applyNumberFormat="1" applyFont="1" applyFill="1" applyBorder="1" applyAlignment="1">
      <alignment horizontal="center"/>
    </xf>
    <xf numFmtId="4" fontId="74" fillId="0" borderId="33" xfId="0" applyNumberFormat="1" applyFont="1" applyFill="1" applyBorder="1"/>
    <xf numFmtId="0" fontId="64" fillId="0" borderId="1" xfId="0" applyFont="1" applyBorder="1" applyAlignment="1">
      <alignment horizontal="center" wrapText="1"/>
    </xf>
    <xf numFmtId="0" fontId="81" fillId="0" borderId="1" xfId="0" applyFont="1" applyBorder="1" applyAlignment="1">
      <alignment horizontal="center" wrapText="1"/>
    </xf>
    <xf numFmtId="167" fontId="81" fillId="0" borderId="1" xfId="0" applyNumberFormat="1" applyFont="1" applyBorder="1" applyAlignment="1">
      <alignment horizontal="center" wrapText="1"/>
    </xf>
    <xf numFmtId="165" fontId="83" fillId="0" borderId="1" xfId="0" applyNumberFormat="1" applyFont="1" applyBorder="1" applyAlignment="1">
      <alignment horizontal="center" vertical="center" wrapText="1" shrinkToFit="1"/>
    </xf>
    <xf numFmtId="165" fontId="84" fillId="0" borderId="1" xfId="0" applyNumberFormat="1" applyFont="1" applyBorder="1" applyAlignment="1">
      <alignment horizontal="center" vertical="center" wrapText="1" shrinkToFit="1"/>
    </xf>
    <xf numFmtId="165" fontId="85" fillId="0" borderId="1" xfId="0" applyNumberFormat="1" applyFont="1" applyBorder="1" applyAlignment="1">
      <alignment horizontal="center" vertical="center" wrapText="1" shrinkToFit="1"/>
    </xf>
    <xf numFmtId="0" fontId="51" fillId="0" borderId="6" xfId="0" applyFont="1" applyBorder="1" applyAlignment="1">
      <alignment vertical="center" wrapText="1"/>
    </xf>
    <xf numFmtId="49" fontId="51" fillId="0" borderId="6" xfId="0" applyNumberFormat="1" applyFont="1" applyBorder="1" applyAlignment="1">
      <alignment vertical="center" wrapText="1"/>
    </xf>
    <xf numFmtId="0" fontId="52" fillId="0" borderId="39" xfId="0" applyFont="1" applyBorder="1" applyAlignment="1">
      <alignment horizontal="center" vertical="top" shrinkToFit="1"/>
    </xf>
    <xf numFmtId="0" fontId="51" fillId="0" borderId="40" xfId="0" applyFont="1" applyBorder="1" applyAlignment="1">
      <alignment horizontal="center" vertical="top" shrinkToFit="1"/>
    </xf>
    <xf numFmtId="2" fontId="53" fillId="0" borderId="40" xfId="0" applyNumberFormat="1" applyFont="1" applyBorder="1" applyAlignment="1">
      <alignment horizontal="center" vertical="top" wrapText="1" shrinkToFit="1"/>
    </xf>
    <xf numFmtId="0" fontId="86" fillId="0" borderId="1" xfId="0" applyFont="1" applyBorder="1" applyAlignment="1">
      <alignment horizontal="center" wrapText="1"/>
    </xf>
    <xf numFmtId="0" fontId="88" fillId="0" borderId="0" xfId="0" applyFont="1" applyAlignment="1">
      <alignment horizontal="center"/>
    </xf>
    <xf numFmtId="0" fontId="89" fillId="0" borderId="1" xfId="0" applyFont="1" applyBorder="1" applyAlignment="1">
      <alignment horizontal="center" vertical="top" wrapText="1"/>
    </xf>
    <xf numFmtId="0" fontId="89" fillId="0" borderId="1" xfId="0" applyFont="1" applyBorder="1" applyAlignment="1">
      <alignment horizontal="left" vertical="center" wrapText="1"/>
    </xf>
    <xf numFmtId="0" fontId="89" fillId="0" borderId="1" xfId="0" applyFont="1" applyBorder="1" applyAlignment="1">
      <alignment horizontal="center" vertical="center" wrapText="1"/>
    </xf>
    <xf numFmtId="49" fontId="89" fillId="0" borderId="1" xfId="0" applyNumberFormat="1" applyFont="1" applyBorder="1" applyAlignment="1">
      <alignment horizontal="center" vertical="center" wrapText="1"/>
    </xf>
    <xf numFmtId="49" fontId="89" fillId="0" borderId="1" xfId="0" applyNumberFormat="1" applyFont="1" applyBorder="1" applyAlignment="1">
      <alignment horizontal="center" vertical="center" shrinkToFit="1"/>
    </xf>
    <xf numFmtId="49" fontId="88" fillId="0" borderId="0" xfId="0" applyNumberFormat="1" applyFont="1" applyAlignment="1">
      <alignment horizontal="center"/>
    </xf>
    <xf numFmtId="49" fontId="89" fillId="0" borderId="1" xfId="0" applyNumberFormat="1" applyFont="1" applyFill="1" applyBorder="1" applyAlignment="1">
      <alignment horizontal="center" vertical="center" wrapText="1"/>
    </xf>
    <xf numFmtId="0" fontId="89" fillId="0" borderId="1" xfId="0" applyFont="1" applyBorder="1" applyAlignment="1">
      <alignment horizontal="center"/>
    </xf>
    <xf numFmtId="0" fontId="89" fillId="0" borderId="1" xfId="0" applyFont="1" applyBorder="1" applyAlignment="1">
      <alignment horizontal="left" vertical="top" wrapText="1"/>
    </xf>
    <xf numFmtId="49" fontId="89" fillId="0" borderId="1" xfId="0" applyNumberFormat="1" applyFont="1" applyBorder="1" applyAlignment="1">
      <alignment horizontal="center" vertical="top" wrapText="1"/>
    </xf>
    <xf numFmtId="0" fontId="89" fillId="0" borderId="1" xfId="3" applyFont="1" applyBorder="1" applyAlignment="1">
      <alignment horizontal="left" vertical="top" wrapText="1"/>
    </xf>
    <xf numFmtId="0" fontId="89" fillId="0" borderId="1" xfId="3" applyNumberFormat="1" applyFont="1" applyBorder="1" applyAlignment="1">
      <alignment horizontal="left" vertical="top" wrapText="1"/>
    </xf>
    <xf numFmtId="0" fontId="89" fillId="0" borderId="1" xfId="0" applyFont="1" applyBorder="1"/>
    <xf numFmtId="0" fontId="87" fillId="8" borderId="1" xfId="0" applyFont="1" applyFill="1" applyBorder="1" applyAlignment="1">
      <alignment horizontal="left" vertical="center" wrapText="1"/>
    </xf>
    <xf numFmtId="170" fontId="87" fillId="8" borderId="1" xfId="0" applyNumberFormat="1" applyFont="1" applyFill="1" applyBorder="1" applyAlignment="1">
      <alignment horizontal="center" vertical="center" wrapText="1"/>
    </xf>
    <xf numFmtId="0" fontId="87" fillId="8" borderId="1" xfId="0" applyFont="1" applyFill="1" applyBorder="1" applyAlignment="1">
      <alignment horizontal="center" vertical="center" wrapText="1"/>
    </xf>
    <xf numFmtId="49" fontId="87" fillId="8" borderId="1" xfId="0" applyNumberFormat="1" applyFont="1" applyFill="1" applyBorder="1" applyAlignment="1">
      <alignment horizontal="center" vertical="center" wrapText="1"/>
    </xf>
    <xf numFmtId="0" fontId="89" fillId="0" borderId="1" xfId="0" applyFont="1" applyBorder="1" applyAlignment="1">
      <alignment horizontal="center" shrinkToFit="1"/>
    </xf>
    <xf numFmtId="0" fontId="89" fillId="6" borderId="1" xfId="0" applyFont="1" applyFill="1" applyBorder="1" applyAlignment="1">
      <alignment horizontal="left" vertical="distributed" wrapText="1" shrinkToFit="1"/>
    </xf>
    <xf numFmtId="170" fontId="89" fillId="6" borderId="1" xfId="0" applyNumberFormat="1" applyFont="1" applyFill="1" applyBorder="1" applyAlignment="1">
      <alignment horizontal="center" vertical="center" shrinkToFit="1"/>
    </xf>
    <xf numFmtId="0" fontId="89" fillId="6" borderId="1" xfId="0" applyFont="1" applyFill="1" applyBorder="1" applyAlignment="1">
      <alignment horizontal="center" vertical="center" shrinkToFit="1"/>
    </xf>
    <xf numFmtId="0" fontId="89" fillId="6" borderId="1" xfId="0" applyFont="1" applyFill="1" applyBorder="1" applyAlignment="1">
      <alignment horizontal="left" shrinkToFit="1"/>
    </xf>
    <xf numFmtId="170" fontId="89" fillId="6" borderId="1" xfId="0" applyNumberFormat="1" applyFont="1" applyFill="1" applyBorder="1" applyAlignment="1">
      <alignment horizontal="center" shrinkToFit="1"/>
    </xf>
    <xf numFmtId="0" fontId="89" fillId="6" borderId="1" xfId="0" applyFont="1" applyFill="1" applyBorder="1" applyAlignment="1">
      <alignment horizontal="center" shrinkToFit="1"/>
    </xf>
    <xf numFmtId="0" fontId="89" fillId="0" borderId="1" xfId="0" applyFont="1" applyFill="1" applyBorder="1" applyAlignment="1">
      <alignment horizontal="left" shrinkToFit="1"/>
    </xf>
    <xf numFmtId="170" fontId="89" fillId="0" borderId="1" xfId="0" applyNumberFormat="1" applyFont="1" applyFill="1" applyBorder="1" applyAlignment="1">
      <alignment horizontal="center" shrinkToFit="1"/>
    </xf>
    <xf numFmtId="0" fontId="89" fillId="0" borderId="1" xfId="0" applyFont="1" applyFill="1" applyBorder="1" applyAlignment="1">
      <alignment horizontal="center" shrinkToFit="1"/>
    </xf>
    <xf numFmtId="49" fontId="89" fillId="0" borderId="1" xfId="0" applyNumberFormat="1" applyFont="1" applyFill="1" applyBorder="1" applyAlignment="1">
      <alignment horizontal="center" vertical="center" shrinkToFit="1"/>
    </xf>
    <xf numFmtId="0" fontId="89" fillId="0" borderId="1" xfId="0" applyFont="1" applyBorder="1" applyAlignment="1">
      <alignment horizontal="left" shrinkToFit="1"/>
    </xf>
    <xf numFmtId="170" fontId="89" fillId="0" borderId="1" xfId="0" applyNumberFormat="1" applyFont="1" applyBorder="1" applyAlignment="1">
      <alignment horizontal="center" shrinkToFit="1"/>
    </xf>
    <xf numFmtId="2" fontId="87" fillId="8" borderId="1" xfId="0" applyNumberFormat="1" applyFont="1" applyFill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shrinkToFit="1"/>
    </xf>
    <xf numFmtId="0" fontId="90" fillId="0" borderId="0" xfId="0" applyFont="1" applyAlignment="1">
      <alignment horizontal="center"/>
    </xf>
    <xf numFmtId="0" fontId="89" fillId="0" borderId="0" xfId="0" applyFont="1" applyAlignment="1">
      <alignment horizontal="left"/>
    </xf>
    <xf numFmtId="49" fontId="90" fillId="0" borderId="0" xfId="0" applyNumberFormat="1" applyFont="1" applyAlignment="1">
      <alignment horizontal="center"/>
    </xf>
    <xf numFmtId="0" fontId="7" fillId="4" borderId="1" xfId="3" applyFont="1" applyFill="1" applyBorder="1" applyAlignment="1">
      <alignment horizontal="center" vertical="center"/>
    </xf>
    <xf numFmtId="0" fontId="30" fillId="0" borderId="43" xfId="3" applyFont="1" applyBorder="1" applyAlignment="1">
      <alignment horizontal="center" vertical="center" wrapText="1"/>
    </xf>
    <xf numFmtId="0" fontId="5" fillId="0" borderId="43" xfId="3" applyFont="1" applyBorder="1" applyAlignment="1">
      <alignment horizontal="center" vertical="center" wrapText="1"/>
    </xf>
    <xf numFmtId="2" fontId="6" fillId="0" borderId="43" xfId="3" applyNumberFormat="1" applyFont="1" applyBorder="1" applyAlignment="1">
      <alignment horizontal="center" vertical="center" wrapText="1"/>
    </xf>
    <xf numFmtId="2" fontId="6" fillId="0" borderId="44" xfId="3" applyNumberFormat="1" applyFont="1" applyBorder="1" applyAlignment="1">
      <alignment horizontal="center" vertical="center" wrapText="1"/>
    </xf>
    <xf numFmtId="2" fontId="6" fillId="0" borderId="28" xfId="3" applyNumberFormat="1" applyFont="1" applyBorder="1" applyAlignment="1">
      <alignment horizontal="center" vertical="center" wrapText="1"/>
    </xf>
    <xf numFmtId="167" fontId="30" fillId="0" borderId="32" xfId="3" applyNumberFormat="1" applyFont="1" applyBorder="1" applyAlignment="1">
      <alignment horizontal="center" vertical="center" wrapText="1"/>
    </xf>
    <xf numFmtId="0" fontId="5" fillId="0" borderId="32" xfId="3" applyFont="1" applyBorder="1" applyAlignment="1">
      <alignment horizontal="center" vertical="center" wrapText="1"/>
    </xf>
    <xf numFmtId="2" fontId="6" fillId="0" borderId="32" xfId="3" applyNumberFormat="1" applyFont="1" applyBorder="1" applyAlignment="1">
      <alignment horizontal="center" vertical="center" wrapText="1"/>
    </xf>
    <xf numFmtId="2" fontId="6" fillId="0" borderId="33" xfId="3" applyNumberFormat="1" applyFont="1" applyBorder="1" applyAlignment="1">
      <alignment horizontal="center" vertical="center" wrapText="1"/>
    </xf>
    <xf numFmtId="0" fontId="30" fillId="0" borderId="32" xfId="3" applyFont="1" applyBorder="1" applyAlignment="1">
      <alignment horizontal="center" vertical="center" wrapText="1"/>
    </xf>
    <xf numFmtId="2" fontId="19" fillId="5" borderId="1" xfId="3" applyNumberFormat="1" applyFont="1" applyFill="1" applyBorder="1" applyAlignment="1">
      <alignment horizontal="center" vertical="center" shrinkToFit="1"/>
    </xf>
    <xf numFmtId="0" fontId="24" fillId="9" borderId="1" xfId="0" applyFont="1" applyFill="1" applyBorder="1" applyAlignment="1">
      <alignment horizontal="left" vertical="center" wrapText="1"/>
    </xf>
    <xf numFmtId="165" fontId="64" fillId="0" borderId="1" xfId="0" applyNumberFormat="1" applyFont="1" applyBorder="1" applyAlignment="1">
      <alignment horizontal="left" vertical="center" wrapText="1" shrinkToFit="1"/>
    </xf>
    <xf numFmtId="2" fontId="59" fillId="10" borderId="1" xfId="0" applyNumberFormat="1" applyFont="1" applyFill="1" applyBorder="1" applyAlignment="1">
      <alignment horizontal="center" vertical="center" wrapText="1" shrinkToFit="1"/>
    </xf>
    <xf numFmtId="0" fontId="95" fillId="0" borderId="46" xfId="0" applyFont="1" applyBorder="1" applyAlignment="1">
      <alignment horizontal="center" vertical="center" wrapText="1"/>
    </xf>
    <xf numFmtId="0" fontId="95" fillId="0" borderId="35" xfId="0" applyFont="1" applyBorder="1" applyAlignment="1">
      <alignment horizontal="center" vertical="center" wrapText="1"/>
    </xf>
    <xf numFmtId="0" fontId="95" fillId="0" borderId="36" xfId="0" applyFont="1" applyBorder="1" applyAlignment="1">
      <alignment horizontal="center" vertical="center" wrapText="1"/>
    </xf>
    <xf numFmtId="0" fontId="97" fillId="0" borderId="46" xfId="0" applyFont="1" applyBorder="1" applyAlignment="1">
      <alignment horizontal="center" vertical="center" wrapText="1"/>
    </xf>
    <xf numFmtId="0" fontId="98" fillId="0" borderId="9" xfId="0" applyFont="1" applyBorder="1" applyAlignment="1">
      <alignment horizontal="center" vertical="center" wrapText="1"/>
    </xf>
    <xf numFmtId="0" fontId="99" fillId="0" borderId="13" xfId="0" applyFont="1" applyBorder="1" applyAlignment="1">
      <alignment horizontal="center" vertical="center" wrapText="1"/>
    </xf>
    <xf numFmtId="0" fontId="98" fillId="0" borderId="13" xfId="0" applyFont="1" applyBorder="1" applyAlignment="1">
      <alignment horizontal="center" vertical="center" wrapText="1"/>
    </xf>
    <xf numFmtId="0" fontId="98" fillId="0" borderId="26" xfId="0" applyFont="1" applyBorder="1" applyAlignment="1">
      <alignment horizontal="center" vertical="center" wrapText="1"/>
    </xf>
    <xf numFmtId="0" fontId="98" fillId="0" borderId="7" xfId="0" applyFont="1" applyBorder="1" applyAlignment="1">
      <alignment horizontal="center" vertical="center" wrapText="1"/>
    </xf>
    <xf numFmtId="0" fontId="97" fillId="0" borderId="50" xfId="0" applyFont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 wrapText="1"/>
    </xf>
    <xf numFmtId="0" fontId="98" fillId="0" borderId="51" xfId="0" applyFont="1" applyBorder="1" applyAlignment="1">
      <alignment horizontal="center" vertical="center" wrapText="1"/>
    </xf>
    <xf numFmtId="49" fontId="89" fillId="0" borderId="1" xfId="3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4" fillId="0" borderId="25" xfId="6" applyFont="1" applyBorder="1" applyAlignment="1">
      <alignment horizontal="center" wrapText="1"/>
    </xf>
    <xf numFmtId="3" fontId="1" fillId="0" borderId="0" xfId="6" applyNumberFormat="1" applyAlignment="1">
      <alignment horizontal="center"/>
    </xf>
    <xf numFmtId="0" fontId="64" fillId="0" borderId="1" xfId="6" applyFont="1" applyBorder="1" applyAlignment="1">
      <alignment horizontal="center"/>
    </xf>
    <xf numFmtId="3" fontId="64" fillId="0" borderId="1" xfId="6" applyNumberFormat="1" applyFont="1" applyBorder="1" applyAlignment="1">
      <alignment horizontal="center"/>
    </xf>
    <xf numFmtId="0" fontId="64" fillId="6" borderId="1" xfId="6" applyFont="1" applyFill="1" applyBorder="1" applyAlignment="1">
      <alignment horizontal="center"/>
    </xf>
    <xf numFmtId="0" fontId="64" fillId="11" borderId="0" xfId="6" applyFont="1" applyFill="1" applyAlignment="1">
      <alignment horizontal="center"/>
    </xf>
    <xf numFmtId="0" fontId="64" fillId="0" borderId="1" xfId="6" applyFont="1" applyBorder="1" applyAlignment="1">
      <alignment horizontal="center" wrapText="1"/>
    </xf>
    <xf numFmtId="0" fontId="64" fillId="0" borderId="15" xfId="6" applyFont="1" applyFill="1" applyBorder="1" applyAlignment="1">
      <alignment horizontal="center"/>
    </xf>
    <xf numFmtId="3" fontId="1" fillId="0" borderId="1" xfId="6" applyNumberFormat="1" applyBorder="1" applyAlignment="1">
      <alignment horizontal="center"/>
    </xf>
    <xf numFmtId="4" fontId="61" fillId="0" borderId="1" xfId="6" applyNumberFormat="1" applyFont="1" applyBorder="1" applyAlignment="1">
      <alignment horizontal="center"/>
    </xf>
    <xf numFmtId="0" fontId="64" fillId="0" borderId="14" xfId="6" applyFont="1" applyBorder="1" applyAlignment="1">
      <alignment horizontal="center"/>
    </xf>
    <xf numFmtId="3" fontId="1" fillId="6" borderId="1" xfId="6" applyNumberFormat="1" applyFill="1" applyBorder="1" applyAlignment="1">
      <alignment horizontal="center"/>
    </xf>
    <xf numFmtId="0" fontId="102" fillId="0" borderId="0" xfId="6" applyFont="1" applyFill="1" applyAlignment="1">
      <alignment horizontal="center"/>
    </xf>
    <xf numFmtId="0" fontId="1" fillId="13" borderId="0" xfId="6" applyFill="1" applyAlignment="1">
      <alignment horizontal="center"/>
    </xf>
    <xf numFmtId="164" fontId="61" fillId="0" borderId="1" xfId="6" applyNumberFormat="1" applyFont="1" applyBorder="1" applyAlignment="1">
      <alignment horizontal="center" vertical="center"/>
    </xf>
    <xf numFmtId="3" fontId="61" fillId="0" borderId="1" xfId="6" applyNumberFormat="1" applyFont="1" applyBorder="1" applyAlignment="1">
      <alignment horizontal="center"/>
    </xf>
    <xf numFmtId="0" fontId="61" fillId="0" borderId="1" xfId="6" applyNumberFormat="1" applyFont="1" applyBorder="1" applyAlignment="1">
      <alignment horizontal="center"/>
    </xf>
    <xf numFmtId="4" fontId="63" fillId="0" borderId="0" xfId="6" applyNumberFormat="1" applyFont="1" applyAlignment="1">
      <alignment horizontal="center"/>
    </xf>
    <xf numFmtId="0" fontId="106" fillId="0" borderId="0" xfId="6" applyFont="1" applyFill="1" applyAlignment="1">
      <alignment horizontal="center"/>
    </xf>
    <xf numFmtId="0" fontId="64" fillId="0" borderId="30" xfId="6" applyFont="1" applyBorder="1" applyAlignment="1">
      <alignment horizontal="center"/>
    </xf>
    <xf numFmtId="0" fontId="64" fillId="0" borderId="0" xfId="6" applyFont="1" applyFill="1" applyAlignment="1">
      <alignment horizontal="center"/>
    </xf>
    <xf numFmtId="0" fontId="105" fillId="14" borderId="0" xfId="6" applyFont="1" applyFill="1" applyAlignment="1">
      <alignment horizontal="center"/>
    </xf>
    <xf numFmtId="0" fontId="64" fillId="0" borderId="1" xfId="6" applyFont="1" applyFill="1" applyBorder="1" applyAlignment="1">
      <alignment horizontal="center" wrapText="1"/>
    </xf>
    <xf numFmtId="0" fontId="64" fillId="6" borderId="1" xfId="6" applyFont="1" applyFill="1" applyBorder="1" applyAlignment="1">
      <alignment horizontal="center" wrapText="1"/>
    </xf>
    <xf numFmtId="0" fontId="64" fillId="13" borderId="0" xfId="6" applyFont="1" applyFill="1" applyAlignment="1">
      <alignment horizontal="center" wrapText="1"/>
    </xf>
    <xf numFmtId="0" fontId="64" fillId="11" borderId="0" xfId="6" applyFont="1" applyFill="1" applyAlignment="1">
      <alignment horizontal="center" wrapText="1"/>
    </xf>
    <xf numFmtId="0" fontId="64" fillId="6" borderId="1" xfId="6" applyFont="1" applyFill="1" applyBorder="1" applyAlignment="1">
      <alignment horizontal="center" vertical="top" wrapText="1"/>
    </xf>
    <xf numFmtId="0" fontId="61" fillId="12" borderId="1" xfId="6" applyFont="1" applyFill="1" applyBorder="1" applyAlignment="1">
      <alignment horizontal="center" wrapText="1"/>
    </xf>
    <xf numFmtId="0" fontId="64" fillId="6" borderId="30" xfId="6" applyFont="1" applyFill="1" applyBorder="1" applyAlignment="1">
      <alignment horizontal="center" wrapText="1"/>
    </xf>
    <xf numFmtId="2" fontId="61" fillId="12" borderId="1" xfId="6" applyNumberFormat="1" applyFont="1" applyFill="1" applyBorder="1" applyAlignment="1">
      <alignment horizontal="center" vertical="center" wrapText="1"/>
    </xf>
    <xf numFmtId="0" fontId="64" fillId="6" borderId="17" xfId="6" applyFont="1" applyFill="1" applyBorder="1" applyAlignment="1">
      <alignment horizontal="center" wrapText="1"/>
    </xf>
    <xf numFmtId="0" fontId="64" fillId="6" borderId="19" xfId="6" applyFont="1" applyFill="1" applyBorder="1" applyAlignment="1">
      <alignment horizontal="center"/>
    </xf>
    <xf numFmtId="0" fontId="102" fillId="6" borderId="39" xfId="6" applyFont="1" applyFill="1" applyBorder="1" applyAlignment="1">
      <alignment horizontal="center" vertical="center" wrapText="1"/>
    </xf>
    <xf numFmtId="0" fontId="102" fillId="6" borderId="41" xfId="6" applyFont="1" applyFill="1" applyBorder="1" applyAlignment="1">
      <alignment horizontal="center" vertical="center"/>
    </xf>
    <xf numFmtId="0" fontId="64" fillId="6" borderId="13" xfId="6" applyFont="1" applyFill="1" applyBorder="1" applyAlignment="1">
      <alignment horizontal="center" wrapText="1"/>
    </xf>
    <xf numFmtId="0" fontId="64" fillId="6" borderId="13" xfId="6" applyFont="1" applyFill="1" applyBorder="1" applyAlignment="1">
      <alignment horizontal="center"/>
    </xf>
    <xf numFmtId="0" fontId="1" fillId="13" borderId="6" xfId="6" applyFill="1" applyBorder="1" applyAlignment="1">
      <alignment horizontal="center"/>
    </xf>
    <xf numFmtId="0" fontId="64" fillId="0" borderId="42" xfId="6" applyFont="1" applyBorder="1" applyAlignment="1">
      <alignment vertical="center" wrapText="1"/>
    </xf>
    <xf numFmtId="0" fontId="64" fillId="0" borderId="25" xfId="6" applyFont="1" applyBorder="1" applyAlignment="1">
      <alignment vertical="center" wrapText="1"/>
    </xf>
    <xf numFmtId="0" fontId="102" fillId="0" borderId="9" xfId="6" applyFont="1" applyFill="1" applyBorder="1" applyAlignment="1">
      <alignment horizontal="center"/>
    </xf>
    <xf numFmtId="0" fontId="64" fillId="0" borderId="1" xfId="6" applyFont="1" applyBorder="1" applyAlignment="1">
      <alignment horizontal="center" vertical="center"/>
    </xf>
    <xf numFmtId="0" fontId="102" fillId="0" borderId="9" xfId="6" applyFont="1" applyFill="1" applyBorder="1" applyAlignment="1">
      <alignment horizontal="center" vertical="center"/>
    </xf>
    <xf numFmtId="0" fontId="102" fillId="0" borderId="13" xfId="6" applyFont="1" applyFill="1" applyBorder="1" applyAlignment="1">
      <alignment horizontal="center"/>
    </xf>
    <xf numFmtId="0" fontId="7" fillId="15" borderId="1" xfId="0" applyFont="1" applyFill="1" applyBorder="1" applyAlignment="1">
      <alignment horizontal="left" vertical="center" wrapText="1"/>
    </xf>
    <xf numFmtId="0" fontId="7" fillId="15" borderId="1" xfId="3" applyFont="1" applyFill="1" applyBorder="1" applyAlignment="1">
      <alignment horizontal="center" vertical="center"/>
    </xf>
    <xf numFmtId="2" fontId="7" fillId="15" borderId="1" xfId="3" applyNumberFormat="1" applyFont="1" applyFill="1" applyBorder="1" applyAlignment="1">
      <alignment horizontal="center" vertical="center" wrapText="1" shrinkToFit="1"/>
    </xf>
    <xf numFmtId="2" fontId="19" fillId="15" borderId="1" xfId="3" applyNumberFormat="1" applyFont="1" applyFill="1" applyBorder="1" applyAlignment="1">
      <alignment horizontal="center" vertical="center" wrapText="1" shrinkToFit="1"/>
    </xf>
    <xf numFmtId="49" fontId="51" fillId="10" borderId="40" xfId="0" applyNumberFormat="1" applyFont="1" applyFill="1" applyBorder="1" applyAlignment="1">
      <alignment horizontal="center" vertical="top" wrapText="1"/>
    </xf>
    <xf numFmtId="2" fontId="87" fillId="10" borderId="1" xfId="0" applyNumberFormat="1" applyFont="1" applyFill="1" applyBorder="1" applyAlignment="1">
      <alignment horizontal="center" vertical="center" wrapText="1"/>
    </xf>
    <xf numFmtId="2" fontId="87" fillId="1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" fontId="74" fillId="0" borderId="1" xfId="0" applyNumberFormat="1" applyFont="1" applyBorder="1" applyAlignment="1">
      <alignment horizontal="center"/>
    </xf>
    <xf numFmtId="4" fontId="74" fillId="0" borderId="1" xfId="0" applyNumberFormat="1" applyFont="1" applyFill="1" applyBorder="1" applyAlignment="1">
      <alignment horizontal="center"/>
    </xf>
    <xf numFmtId="4" fontId="74" fillId="0" borderId="14" xfId="0" applyNumberFormat="1" applyFont="1" applyFill="1" applyBorder="1" applyAlignment="1">
      <alignment horizontal="center"/>
    </xf>
    <xf numFmtId="4" fontId="74" fillId="0" borderId="32" xfId="0" applyNumberFormat="1" applyFont="1" applyFill="1" applyBorder="1" applyAlignment="1">
      <alignment horizontal="center"/>
    </xf>
    <xf numFmtId="0" fontId="7" fillId="4" borderId="1" xfId="3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6" fillId="5" borderId="13" xfId="3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69" fillId="0" borderId="5" xfId="3" applyFont="1" applyBorder="1" applyAlignment="1">
      <alignment horizontal="center" vertical="center"/>
    </xf>
    <xf numFmtId="0" fontId="69" fillId="0" borderId="6" xfId="3" applyFont="1" applyBorder="1" applyAlignment="1">
      <alignment horizontal="center" vertical="center"/>
    </xf>
    <xf numFmtId="0" fontId="70" fillId="0" borderId="3" xfId="3" applyFont="1" applyBorder="1" applyAlignment="1">
      <alignment horizontal="center" vertical="center"/>
    </xf>
    <xf numFmtId="0" fontId="70" fillId="0" borderId="7" xfId="3" applyFont="1" applyBorder="1" applyAlignment="1">
      <alignment horizontal="center" vertical="center"/>
    </xf>
    <xf numFmtId="0" fontId="71" fillId="0" borderId="0" xfId="3" applyFont="1" applyBorder="1" applyAlignment="1">
      <alignment horizontal="center" vertical="center"/>
    </xf>
    <xf numFmtId="0" fontId="71" fillId="0" borderId="8" xfId="3" applyFont="1" applyBorder="1" applyAlignment="1">
      <alignment horizontal="center" vertical="center"/>
    </xf>
    <xf numFmtId="0" fontId="71" fillId="0" borderId="6" xfId="3" applyFont="1" applyBorder="1" applyAlignment="1">
      <alignment horizontal="center" vertical="center"/>
    </xf>
    <xf numFmtId="0" fontId="71" fillId="0" borderId="9" xfId="3" applyFont="1" applyBorder="1" applyAlignment="1">
      <alignment horizontal="center" vertical="center"/>
    </xf>
    <xf numFmtId="0" fontId="14" fillId="6" borderId="4" xfId="3" applyFont="1" applyFill="1" applyBorder="1" applyAlignment="1">
      <alignment horizontal="center" vertical="center" wrapText="1"/>
    </xf>
    <xf numFmtId="0" fontId="14" fillId="6" borderId="0" xfId="3" applyFont="1" applyFill="1" applyBorder="1" applyAlignment="1">
      <alignment horizontal="center" vertical="center" wrapText="1"/>
    </xf>
    <xf numFmtId="0" fontId="14" fillId="6" borderId="8" xfId="3" applyFont="1" applyFill="1" applyBorder="1" applyAlignment="1">
      <alignment horizontal="center" vertical="center" wrapText="1"/>
    </xf>
    <xf numFmtId="0" fontId="15" fillId="6" borderId="5" xfId="3" applyFont="1" applyFill="1" applyBorder="1" applyAlignment="1">
      <alignment horizontal="center" vertical="center" wrapText="1"/>
    </xf>
    <xf numFmtId="0" fontId="15" fillId="6" borderId="6" xfId="3" applyFont="1" applyFill="1" applyBorder="1" applyAlignment="1">
      <alignment horizontal="center" vertical="center" wrapText="1"/>
    </xf>
    <xf numFmtId="0" fontId="15" fillId="6" borderId="9" xfId="3" applyFont="1" applyFill="1" applyBorder="1" applyAlignment="1">
      <alignment horizontal="center" vertical="center" wrapText="1"/>
    </xf>
    <xf numFmtId="0" fontId="11" fillId="0" borderId="13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25" fillId="4" borderId="10" xfId="3" applyFont="1" applyFill="1" applyBorder="1" applyAlignment="1">
      <alignment horizontal="center" vertical="center" wrapText="1"/>
    </xf>
    <xf numFmtId="0" fontId="25" fillId="4" borderId="11" xfId="3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3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6" fillId="4" borderId="1" xfId="3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20" fillId="4" borderId="1" xfId="0" applyNumberFormat="1" applyFont="1" applyFill="1" applyBorder="1" applyAlignment="1">
      <alignment horizontal="center" vertical="center"/>
    </xf>
    <xf numFmtId="0" fontId="72" fillId="0" borderId="0" xfId="2" applyFont="1" applyBorder="1" applyAlignment="1">
      <alignment horizontal="center" vertical="center"/>
    </xf>
    <xf numFmtId="2" fontId="20" fillId="5" borderId="1" xfId="0" applyNumberFormat="1" applyFont="1" applyFill="1" applyBorder="1" applyAlignment="1">
      <alignment horizontal="center" vertical="center"/>
    </xf>
    <xf numFmtId="165" fontId="73" fillId="0" borderId="10" xfId="0" applyNumberFormat="1" applyFont="1" applyBorder="1" applyAlignment="1">
      <alignment horizontal="center" vertical="center" wrapText="1" shrinkToFit="1"/>
    </xf>
    <xf numFmtId="165" fontId="73" fillId="0" borderId="11" xfId="0" applyNumberFormat="1" applyFont="1" applyBorder="1" applyAlignment="1">
      <alignment horizontal="center" vertical="center" wrapText="1" shrinkToFit="1"/>
    </xf>
    <xf numFmtId="165" fontId="73" fillId="0" borderId="12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/>
    </xf>
    <xf numFmtId="0" fontId="51" fillId="0" borderId="6" xfId="0" applyFont="1" applyBorder="1" applyAlignment="1">
      <alignment horizontal="center" vertical="center" wrapText="1"/>
    </xf>
    <xf numFmtId="0" fontId="87" fillId="8" borderId="10" xfId="0" applyFont="1" applyFill="1" applyBorder="1" applyAlignment="1">
      <alignment horizontal="left" vertical="top" wrapText="1"/>
    </xf>
    <xf numFmtId="0" fontId="87" fillId="8" borderId="11" xfId="0" applyFont="1" applyFill="1" applyBorder="1" applyAlignment="1">
      <alignment horizontal="left" vertical="top" wrapText="1"/>
    </xf>
    <xf numFmtId="0" fontId="87" fillId="8" borderId="1" xfId="0" applyFont="1" applyFill="1" applyBorder="1" applyAlignment="1">
      <alignment horizontal="left" vertical="top" wrapText="1"/>
    </xf>
    <xf numFmtId="0" fontId="87" fillId="4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73" fillId="0" borderId="14" xfId="0" applyNumberFormat="1" applyFont="1" applyBorder="1" applyAlignment="1">
      <alignment horizontal="center" vertical="center" wrapText="1" shrinkToFit="1"/>
    </xf>
    <xf numFmtId="165" fontId="61" fillId="0" borderId="14" xfId="0" applyNumberFormat="1" applyFont="1" applyBorder="1" applyAlignment="1">
      <alignment horizontal="center" vertical="center" wrapText="1" shrinkToFit="1"/>
    </xf>
    <xf numFmtId="165" fontId="61" fillId="0" borderId="13" xfId="0" applyNumberFormat="1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167" fontId="29" fillId="0" borderId="42" xfId="3" applyNumberFormat="1" applyFont="1" applyBorder="1" applyAlignment="1">
      <alignment horizontal="center" vertical="center" wrapText="1"/>
    </xf>
    <xf numFmtId="167" fontId="21" fillId="0" borderId="37" xfId="0" applyNumberFormat="1" applyFont="1" applyBorder="1" applyAlignment="1">
      <alignment horizontal="center" vertical="center" wrapText="1"/>
    </xf>
    <xf numFmtId="167" fontId="21" fillId="0" borderId="45" xfId="0" applyNumberFormat="1" applyFont="1" applyBorder="1" applyAlignment="1">
      <alignment horizontal="center" vertical="center" wrapText="1"/>
    </xf>
    <xf numFmtId="0" fontId="16" fillId="0" borderId="14" xfId="3" applyFont="1" applyBorder="1" applyAlignment="1">
      <alignment horizontal="center" vertical="center" wrapText="1"/>
    </xf>
    <xf numFmtId="0" fontId="16" fillId="0" borderId="13" xfId="3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/>
    </xf>
    <xf numFmtId="0" fontId="99" fillId="0" borderId="52" xfId="0" applyFont="1" applyBorder="1" applyAlignment="1">
      <alignment horizontal="center" vertical="center" wrapText="1"/>
    </xf>
    <xf numFmtId="0" fontId="99" fillId="0" borderId="51" xfId="0" applyFont="1" applyBorder="1" applyAlignment="1">
      <alignment horizontal="center" vertical="center" wrapText="1"/>
    </xf>
    <xf numFmtId="0" fontId="98" fillId="0" borderId="40" xfId="0" applyFont="1" applyBorder="1" applyAlignment="1">
      <alignment horizontal="center" vertical="center" wrapText="1"/>
    </xf>
    <xf numFmtId="0" fontId="98" fillId="0" borderId="41" xfId="0" applyFont="1" applyBorder="1" applyAlignment="1">
      <alignment horizontal="center" vertical="center" wrapText="1"/>
    </xf>
    <xf numFmtId="0" fontId="99" fillId="0" borderId="47" xfId="0" applyFont="1" applyBorder="1" applyAlignment="1">
      <alignment horizontal="center" vertical="center" wrapText="1"/>
    </xf>
    <xf numFmtId="0" fontId="99" fillId="0" borderId="48" xfId="0" applyFont="1" applyBorder="1" applyAlignment="1">
      <alignment horizontal="center" vertical="center" wrapText="1"/>
    </xf>
    <xf numFmtId="0" fontId="98" fillId="0" borderId="47" xfId="0" applyFont="1" applyBorder="1" applyAlignment="1">
      <alignment horizontal="center" vertical="center" wrapText="1"/>
    </xf>
    <xf numFmtId="0" fontId="98" fillId="0" borderId="49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8" fillId="0" borderId="38" xfId="0" applyFont="1" applyBorder="1" applyAlignment="1">
      <alignment horizontal="center" vertical="center" wrapText="1"/>
    </xf>
    <xf numFmtId="0" fontId="105" fillId="14" borderId="11" xfId="6" applyFont="1" applyFill="1" applyBorder="1" applyAlignment="1">
      <alignment horizontal="center"/>
    </xf>
    <xf numFmtId="0" fontId="61" fillId="0" borderId="10" xfId="6" applyFont="1" applyBorder="1" applyAlignment="1">
      <alignment horizontal="center" vertical="center"/>
    </xf>
    <xf numFmtId="0" fontId="61" fillId="0" borderId="12" xfId="6" applyFont="1" applyBorder="1" applyAlignment="1">
      <alignment horizontal="center" vertical="center"/>
    </xf>
    <xf numFmtId="0" fontId="61" fillId="0" borderId="53" xfId="6" applyFont="1" applyBorder="1" applyAlignment="1">
      <alignment horizontal="center" vertical="center"/>
    </xf>
    <xf numFmtId="0" fontId="61" fillId="0" borderId="54" xfId="6" applyFont="1" applyBorder="1" applyAlignment="1">
      <alignment horizontal="center" vertical="center"/>
    </xf>
    <xf numFmtId="4" fontId="64" fillId="0" borderId="10" xfId="6" applyNumberFormat="1" applyFont="1" applyBorder="1" applyAlignment="1">
      <alignment horizontal="center"/>
    </xf>
    <xf numFmtId="4" fontId="64" fillId="0" borderId="12" xfId="6" applyNumberFormat="1" applyFont="1" applyBorder="1" applyAlignment="1">
      <alignment horizontal="center"/>
    </xf>
    <xf numFmtId="2" fontId="64" fillId="6" borderId="5" xfId="6" applyNumberFormat="1" applyFont="1" applyFill="1" applyBorder="1" applyAlignment="1">
      <alignment horizontal="center"/>
    </xf>
    <xf numFmtId="2" fontId="64" fillId="6" borderId="9" xfId="6" applyNumberFormat="1" applyFont="1" applyFill="1" applyBorder="1" applyAlignment="1">
      <alignment horizontal="center"/>
    </xf>
    <xf numFmtId="0" fontId="105" fillId="14" borderId="6" xfId="6" applyFont="1" applyFill="1" applyBorder="1" applyAlignment="1">
      <alignment horizontal="center"/>
    </xf>
    <xf numFmtId="164" fontId="61" fillId="0" borderId="10" xfId="6" applyNumberFormat="1" applyFont="1" applyBorder="1" applyAlignment="1">
      <alignment horizontal="center" vertical="center"/>
    </xf>
    <xf numFmtId="164" fontId="61" fillId="0" borderId="12" xfId="6" applyNumberFormat="1" applyFont="1" applyBorder="1" applyAlignment="1">
      <alignment horizontal="center" vertical="center"/>
    </xf>
    <xf numFmtId="164" fontId="61" fillId="6" borderId="53" xfId="6" applyNumberFormat="1" applyFont="1" applyFill="1" applyBorder="1" applyAlignment="1">
      <alignment horizontal="center" vertical="center"/>
    </xf>
    <xf numFmtId="164" fontId="61" fillId="6" borderId="54" xfId="6" applyNumberFormat="1" applyFont="1" applyFill="1" applyBorder="1" applyAlignment="1">
      <alignment horizontal="center" vertical="center"/>
    </xf>
    <xf numFmtId="0" fontId="105" fillId="14" borderId="16" xfId="6" applyFont="1" applyFill="1" applyBorder="1" applyAlignment="1">
      <alignment horizontal="center"/>
    </xf>
    <xf numFmtId="0" fontId="105" fillId="14" borderId="3" xfId="6" applyFont="1" applyFill="1" applyBorder="1" applyAlignment="1">
      <alignment horizontal="center"/>
    </xf>
    <xf numFmtId="0" fontId="102" fillId="6" borderId="52" xfId="6" applyFont="1" applyFill="1" applyBorder="1" applyAlignment="1">
      <alignment horizontal="center" vertical="center" wrapText="1"/>
    </xf>
    <xf numFmtId="0" fontId="102" fillId="6" borderId="51" xfId="6" applyFont="1" applyFill="1" applyBorder="1" applyAlignment="1">
      <alignment horizontal="center" vertical="center" wrapText="1"/>
    </xf>
    <xf numFmtId="0" fontId="63" fillId="13" borderId="6" xfId="6" applyFont="1" applyFill="1" applyBorder="1" applyAlignment="1">
      <alignment horizontal="center" vertical="center"/>
    </xf>
    <xf numFmtId="0" fontId="61" fillId="13" borderId="11" xfId="6" applyFont="1" applyFill="1" applyBorder="1" applyAlignment="1">
      <alignment horizontal="center" vertical="center"/>
    </xf>
    <xf numFmtId="0" fontId="64" fillId="12" borderId="34" xfId="6" applyFont="1" applyFill="1" applyBorder="1" applyAlignment="1">
      <alignment horizontal="center" wrapText="1"/>
    </xf>
    <xf numFmtId="0" fontId="64" fillId="12" borderId="16" xfId="6" applyFont="1" applyFill="1" applyBorder="1" applyAlignment="1">
      <alignment horizontal="center" wrapText="1"/>
    </xf>
    <xf numFmtId="0" fontId="64" fillId="12" borderId="36" xfId="6" applyFont="1" applyFill="1" applyBorder="1" applyAlignment="1">
      <alignment horizontal="center" wrapText="1"/>
    </xf>
    <xf numFmtId="0" fontId="102" fillId="6" borderId="16" xfId="6" applyFont="1" applyFill="1" applyBorder="1" applyAlignment="1">
      <alignment horizontal="center"/>
    </xf>
    <xf numFmtId="0" fontId="61" fillId="11" borderId="11" xfId="6" applyFont="1" applyFill="1" applyBorder="1" applyAlignment="1">
      <alignment horizontal="center"/>
    </xf>
    <xf numFmtId="165" fontId="58" fillId="0" borderId="14" xfId="0" applyNumberFormat="1" applyFont="1" applyBorder="1" applyAlignment="1">
      <alignment horizontal="center" vertical="center" wrapText="1" shrinkToFit="1"/>
    </xf>
    <xf numFmtId="165" fontId="58" fillId="0" borderId="15" xfId="0" applyNumberFormat="1" applyFont="1" applyBorder="1" applyAlignment="1">
      <alignment horizontal="center" vertical="center" wrapText="1" shrinkToFit="1"/>
    </xf>
    <xf numFmtId="165" fontId="58" fillId="0" borderId="13" xfId="0" applyNumberFormat="1" applyFont="1" applyBorder="1" applyAlignment="1">
      <alignment horizontal="center" vertical="center" wrapText="1" shrinkToFit="1"/>
    </xf>
    <xf numFmtId="168" fontId="61" fillId="0" borderId="14" xfId="0" applyNumberFormat="1" applyFont="1" applyBorder="1" applyAlignment="1">
      <alignment horizontal="center" vertical="center" wrapText="1" shrinkToFit="1"/>
    </xf>
    <xf numFmtId="168" fontId="61" fillId="0" borderId="15" xfId="0" applyNumberFormat="1" applyFont="1" applyBorder="1" applyAlignment="1">
      <alignment horizontal="center" vertical="center" wrapText="1" shrinkToFit="1"/>
    </xf>
    <xf numFmtId="168" fontId="61" fillId="0" borderId="13" xfId="0" applyNumberFormat="1" applyFont="1" applyBorder="1" applyAlignment="1">
      <alignment horizontal="center" vertical="center" wrapText="1" shrinkToFit="1"/>
    </xf>
    <xf numFmtId="40" fontId="61" fillId="10" borderId="14" xfId="0" applyNumberFormat="1" applyFont="1" applyFill="1" applyBorder="1" applyAlignment="1">
      <alignment horizontal="center" vertical="center"/>
    </xf>
    <xf numFmtId="40" fontId="61" fillId="10" borderId="15" xfId="0" applyNumberFormat="1" applyFont="1" applyFill="1" applyBorder="1" applyAlignment="1">
      <alignment horizontal="center" vertical="center"/>
    </xf>
    <xf numFmtId="40" fontId="61" fillId="1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0" fontId="61" fillId="0" borderId="14" xfId="0" applyNumberFormat="1" applyFont="1" applyBorder="1" applyAlignment="1">
      <alignment horizontal="center" vertical="center"/>
    </xf>
    <xf numFmtId="40" fontId="61" fillId="0" borderId="15" xfId="0" applyNumberFormat="1" applyFont="1" applyBorder="1" applyAlignment="1">
      <alignment horizontal="center" vertical="center"/>
    </xf>
    <xf numFmtId="40" fontId="61" fillId="0" borderId="13" xfId="0" applyNumberFormat="1" applyFont="1" applyBorder="1" applyAlignment="1">
      <alignment horizontal="center" vertical="center"/>
    </xf>
    <xf numFmtId="0" fontId="45" fillId="4" borderId="2" xfId="0" applyFont="1" applyFill="1" applyBorder="1" applyAlignment="1">
      <alignment horizontal="center" vertical="center"/>
    </xf>
    <xf numFmtId="0" fontId="45" fillId="4" borderId="3" xfId="0" applyFont="1" applyFill="1" applyBorder="1" applyAlignment="1">
      <alignment horizontal="center" vertical="center"/>
    </xf>
    <xf numFmtId="0" fontId="45" fillId="4" borderId="7" xfId="0" applyFont="1" applyFill="1" applyBorder="1" applyAlignment="1">
      <alignment horizontal="center" vertical="center"/>
    </xf>
    <xf numFmtId="0" fontId="45" fillId="4" borderId="55" xfId="0" applyFont="1" applyFill="1" applyBorder="1" applyAlignment="1">
      <alignment horizontal="center" vertical="center"/>
    </xf>
    <xf numFmtId="0" fontId="45" fillId="4" borderId="18" xfId="0" applyFont="1" applyFill="1" applyBorder="1" applyAlignment="1">
      <alignment horizontal="center" vertical="center"/>
    </xf>
    <xf numFmtId="0" fontId="45" fillId="4" borderId="56" xfId="0" applyFont="1" applyFill="1" applyBorder="1" applyAlignment="1">
      <alignment horizontal="center" vertical="center"/>
    </xf>
    <xf numFmtId="0" fontId="47" fillId="7" borderId="21" xfId="0" applyFont="1" applyFill="1" applyBorder="1" applyAlignment="1">
      <alignment horizontal="center" vertical="center" wrapText="1"/>
    </xf>
    <xf numFmtId="0" fontId="47" fillId="7" borderId="15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7" fillId="7" borderId="22" xfId="0" applyFont="1" applyFill="1" applyBorder="1" applyAlignment="1">
      <alignment horizontal="center" vertical="center" wrapText="1"/>
    </xf>
    <xf numFmtId="0" fontId="47" fillId="7" borderId="23" xfId="0" applyFont="1" applyFill="1" applyBorder="1" applyAlignment="1">
      <alignment horizontal="center" vertical="center" wrapText="1"/>
    </xf>
    <xf numFmtId="0" fontId="47" fillId="7" borderId="26" xfId="0" applyFont="1" applyFill="1" applyBorder="1" applyAlignment="1">
      <alignment horizontal="center" vertical="center" wrapText="1"/>
    </xf>
    <xf numFmtId="0" fontId="47" fillId="5" borderId="20" xfId="0" applyFont="1" applyFill="1" applyBorder="1" applyAlignment="1">
      <alignment horizontal="center" vertical="center" wrapText="1"/>
    </xf>
    <xf numFmtId="0" fontId="47" fillId="5" borderId="24" xfId="0" applyFont="1" applyFill="1" applyBorder="1" applyAlignment="1">
      <alignment horizontal="center" vertical="center" wrapText="1"/>
    </xf>
    <xf numFmtId="0" fontId="47" fillId="5" borderId="25" xfId="0" applyFont="1" applyFill="1" applyBorder="1" applyAlignment="1">
      <alignment horizontal="center" vertical="center" wrapText="1"/>
    </xf>
    <xf numFmtId="0" fontId="47" fillId="5" borderId="21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22" xfId="0" applyFont="1" applyFill="1" applyBorder="1" applyAlignment="1">
      <alignment horizontal="center" vertical="center" wrapText="1"/>
    </xf>
    <xf numFmtId="0" fontId="47" fillId="5" borderId="23" xfId="0" applyFont="1" applyFill="1" applyBorder="1" applyAlignment="1">
      <alignment horizontal="center" vertical="center" wrapText="1"/>
    </xf>
    <xf numFmtId="0" fontId="47" fillId="5" borderId="26" xfId="0" applyFont="1" applyFill="1" applyBorder="1" applyAlignment="1">
      <alignment horizontal="center" vertical="center" wrapText="1"/>
    </xf>
    <xf numFmtId="0" fontId="47" fillId="7" borderId="8" xfId="0" applyFont="1" applyFill="1" applyBorder="1" applyAlignment="1">
      <alignment horizontal="center" vertical="center" wrapText="1"/>
    </xf>
    <xf numFmtId="0" fontId="47" fillId="7" borderId="9" xfId="0" applyFont="1" applyFill="1" applyBorder="1" applyAlignment="1">
      <alignment horizontal="center" vertical="center" wrapText="1"/>
    </xf>
    <xf numFmtId="0" fontId="48" fillId="7" borderId="15" xfId="0" applyFont="1" applyFill="1" applyBorder="1" applyAlignment="1">
      <alignment horizontal="center" vertical="center" wrapText="1"/>
    </xf>
    <xf numFmtId="0" fontId="48" fillId="7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27" xfId="0" applyBorder="1"/>
    <xf numFmtId="0" fontId="0" fillId="0" borderId="24" xfId="0" applyBorder="1"/>
    <xf numFmtId="0" fontId="45" fillId="4" borderId="57" xfId="0" applyFont="1" applyFill="1" applyBorder="1" applyAlignment="1">
      <alignment horizontal="center" vertical="center" wrapText="1"/>
    </xf>
    <xf numFmtId="0" fontId="45" fillId="4" borderId="16" xfId="0" applyFont="1" applyFill="1" applyBorder="1" applyAlignment="1">
      <alignment horizontal="center" vertical="center" wrapText="1"/>
    </xf>
    <xf numFmtId="0" fontId="45" fillId="4" borderId="58" xfId="0" applyFont="1" applyFill="1" applyBorder="1" applyAlignment="1">
      <alignment horizontal="center" vertical="center" wrapText="1"/>
    </xf>
    <xf numFmtId="0" fontId="45" fillId="4" borderId="4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8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5" fillId="4" borderId="18" xfId="0" applyFont="1" applyFill="1" applyBorder="1" applyAlignment="1">
      <alignment horizontal="center" vertical="center" wrapText="1"/>
    </xf>
    <xf numFmtId="0" fontId="45" fillId="4" borderId="56" xfId="0" applyFont="1" applyFill="1" applyBorder="1" applyAlignment="1">
      <alignment horizontal="center" vertical="center" wrapText="1"/>
    </xf>
    <xf numFmtId="0" fontId="47" fillId="7" borderId="20" xfId="0" applyFont="1" applyFill="1" applyBorder="1" applyAlignment="1">
      <alignment horizontal="center" vertical="center" wrapText="1"/>
    </xf>
    <xf numFmtId="0" fontId="47" fillId="7" borderId="24" xfId="0" applyFont="1" applyFill="1" applyBorder="1" applyAlignment="1">
      <alignment horizontal="center" vertical="center" wrapText="1"/>
    </xf>
    <xf numFmtId="0" fontId="47" fillId="7" borderId="25" xfId="0" applyFont="1" applyFill="1" applyBorder="1" applyAlignment="1">
      <alignment horizontal="center" vertical="center" wrapText="1"/>
    </xf>
    <xf numFmtId="0" fontId="48" fillId="7" borderId="21" xfId="0" applyFont="1" applyFill="1" applyBorder="1" applyAlignment="1">
      <alignment horizontal="center" vertical="center" wrapText="1"/>
    </xf>
    <xf numFmtId="0" fontId="0" fillId="0" borderId="59" xfId="0" applyBorder="1"/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5" fillId="4" borderId="52" xfId="0" applyFont="1" applyFill="1" applyBorder="1" applyAlignment="1">
      <alignment horizontal="center" vertical="top" wrapText="1"/>
    </xf>
    <xf numFmtId="0" fontId="76" fillId="4" borderId="35" xfId="0" applyFont="1" applyFill="1" applyBorder="1" applyAlignment="1">
      <alignment horizontal="center" vertical="top" wrapText="1"/>
    </xf>
    <xf numFmtId="0" fontId="76" fillId="4" borderId="51" xfId="0" applyFont="1" applyFill="1" applyBorder="1" applyAlignment="1">
      <alignment horizontal="center" vertical="top" wrapText="1"/>
    </xf>
    <xf numFmtId="0" fontId="58" fillId="7" borderId="13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0" fillId="7" borderId="1" xfId="0" applyFill="1" applyBorder="1" applyAlignment="1">
      <alignment vertical="top" wrapText="1"/>
    </xf>
    <xf numFmtId="0" fontId="77" fillId="7" borderId="13" xfId="0" applyFont="1" applyFill="1" applyBorder="1" applyAlignment="1">
      <alignment horizontal="center" vertical="top" wrapText="1"/>
    </xf>
    <xf numFmtId="0" fontId="78" fillId="7" borderId="5" xfId="0" applyFont="1" applyFill="1" applyBorder="1" applyAlignment="1">
      <alignment horizontal="center" vertical="top" wrapText="1"/>
    </xf>
    <xf numFmtId="0" fontId="78" fillId="7" borderId="10" xfId="0" applyFont="1" applyFill="1" applyBorder="1" applyAlignment="1">
      <alignment horizontal="center" vertical="top" wrapText="1"/>
    </xf>
    <xf numFmtId="0" fontId="31" fillId="7" borderId="4" xfId="0" applyFont="1" applyFill="1" applyBorder="1" applyAlignment="1">
      <alignment horizontal="center" vertical="center" wrapText="1"/>
    </xf>
    <xf numFmtId="0" fontId="79" fillId="7" borderId="0" xfId="0" applyFont="1" applyFill="1" applyBorder="1" applyAlignment="1">
      <alignment horizontal="center" vertical="center" wrapText="1"/>
    </xf>
    <xf numFmtId="0" fontId="79" fillId="7" borderId="8" xfId="0" applyFont="1" applyFill="1" applyBorder="1" applyAlignment="1">
      <alignment horizontal="center" vertical="center" wrapText="1"/>
    </xf>
    <xf numFmtId="0" fontId="79" fillId="7" borderId="4" xfId="0" applyFont="1" applyFill="1" applyBorder="1" applyAlignment="1">
      <alignment horizontal="center" vertical="center" wrapText="1"/>
    </xf>
    <xf numFmtId="0" fontId="80" fillId="7" borderId="5" xfId="0" applyFont="1" applyFill="1" applyBorder="1" applyAlignment="1">
      <alignment horizontal="center" vertical="top" wrapText="1"/>
    </xf>
    <xf numFmtId="0" fontId="80" fillId="7" borderId="6" xfId="0" applyFont="1" applyFill="1" applyBorder="1" applyAlignment="1">
      <alignment horizontal="center" vertical="top" wrapText="1"/>
    </xf>
    <xf numFmtId="0" fontId="80" fillId="7" borderId="9" xfId="0" applyFont="1" applyFill="1" applyBorder="1" applyAlignment="1">
      <alignment horizontal="center" vertical="top" wrapText="1"/>
    </xf>
    <xf numFmtId="0" fontId="64" fillId="0" borderId="14" xfId="0" applyFont="1" applyBorder="1" applyAlignment="1">
      <alignment vertical="top" wrapText="1"/>
    </xf>
    <xf numFmtId="0" fontId="64" fillId="0" borderId="15" xfId="0" applyFont="1" applyBorder="1" applyAlignment="1">
      <alignment vertical="top" wrapText="1"/>
    </xf>
    <xf numFmtId="0" fontId="64" fillId="0" borderId="13" xfId="0" applyFont="1" applyBorder="1" applyAlignment="1">
      <alignment vertical="top" wrapText="1"/>
    </xf>
    <xf numFmtId="4" fontId="82" fillId="0" borderId="10" xfId="0" applyNumberFormat="1" applyFont="1" applyBorder="1" applyAlignment="1">
      <alignment horizontal="center" wrapText="1"/>
    </xf>
    <xf numFmtId="4" fontId="82" fillId="0" borderId="11" xfId="0" applyNumberFormat="1" applyFont="1" applyBorder="1" applyAlignment="1">
      <alignment horizontal="center" wrapText="1"/>
    </xf>
    <xf numFmtId="4" fontId="82" fillId="0" borderId="12" xfId="0" applyNumberFormat="1" applyFont="1" applyBorder="1" applyAlignment="1">
      <alignment horizontal="center" wrapText="1"/>
    </xf>
    <xf numFmtId="0" fontId="30" fillId="0" borderId="0" xfId="0" applyFont="1" applyFill="1" applyBorder="1"/>
    <xf numFmtId="0" fontId="30" fillId="0" borderId="0" xfId="0" applyFont="1" applyFill="1"/>
    <xf numFmtId="0" fontId="58" fillId="7" borderId="1" xfId="0" applyFont="1" applyFill="1" applyBorder="1" applyAlignment="1">
      <alignment horizontal="center" vertical="top" wrapText="1"/>
    </xf>
    <xf numFmtId="0" fontId="77" fillId="7" borderId="1" xfId="0" applyFont="1" applyFill="1" applyBorder="1" applyAlignment="1">
      <alignment horizontal="center" vertical="top" wrapText="1"/>
    </xf>
    <xf numFmtId="0" fontId="79" fillId="7" borderId="2" xfId="0" applyFont="1" applyFill="1" applyBorder="1" applyAlignment="1">
      <alignment horizontal="center" vertical="center" wrapText="1"/>
    </xf>
    <xf numFmtId="0" fontId="79" fillId="7" borderId="3" xfId="0" applyFont="1" applyFill="1" applyBorder="1" applyAlignment="1">
      <alignment horizontal="center" vertical="center" wrapText="1"/>
    </xf>
    <xf numFmtId="0" fontId="79" fillId="7" borderId="7" xfId="0" applyFont="1" applyFill="1" applyBorder="1" applyAlignment="1">
      <alignment horizontal="center" vertical="center" wrapText="1"/>
    </xf>
    <xf numFmtId="0" fontId="79" fillId="7" borderId="5" xfId="0" applyFont="1" applyFill="1" applyBorder="1" applyAlignment="1">
      <alignment horizontal="center" vertical="center" wrapText="1"/>
    </xf>
    <xf numFmtId="0" fontId="79" fillId="7" borderId="6" xfId="0" applyFont="1" applyFill="1" applyBorder="1" applyAlignment="1">
      <alignment horizontal="center" vertical="center" wrapText="1"/>
    </xf>
    <xf numFmtId="0" fontId="79" fillId="7" borderId="9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left" vertical="top" wrapText="1" indent="1"/>
    </xf>
    <xf numFmtId="0" fontId="64" fillId="0" borderId="15" xfId="0" applyFont="1" applyBorder="1" applyAlignment="1">
      <alignment horizontal="left" vertical="top" wrapText="1" indent="1"/>
    </xf>
    <xf numFmtId="0" fontId="64" fillId="0" borderId="13" xfId="0" applyFont="1" applyBorder="1" applyAlignment="1">
      <alignment horizontal="left" vertical="top" wrapText="1" indent="1"/>
    </xf>
    <xf numFmtId="165" fontId="100" fillId="0" borderId="10" xfId="0" applyNumberFormat="1" applyFont="1" applyBorder="1" applyAlignment="1">
      <alignment horizontal="left" vertical="center" wrapText="1" shrinkToFit="1"/>
    </xf>
    <xf numFmtId="0" fontId="101" fillId="0" borderId="11" xfId="0" applyFont="1" applyBorder="1" applyAlignment="1">
      <alignment horizontal="left" vertical="center" wrapText="1" shrinkToFit="1"/>
    </xf>
    <xf numFmtId="0" fontId="101" fillId="0" borderId="12" xfId="0" applyFont="1" applyBorder="1" applyAlignment="1">
      <alignment horizontal="left" vertical="center" wrapText="1" shrinkToFit="1"/>
    </xf>
    <xf numFmtId="0" fontId="42" fillId="0" borderId="1" xfId="3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4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2" fontId="21" fillId="6" borderId="1" xfId="3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0" fontId="43" fillId="6" borderId="1" xfId="3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/>
    <xf numFmtId="0" fontId="0" fillId="0" borderId="1" xfId="0" applyBorder="1" applyAlignment="1"/>
    <xf numFmtId="0" fontId="42" fillId="6" borderId="1" xfId="0" applyFont="1" applyFill="1" applyBorder="1" applyAlignment="1">
      <alignment vertical="center" wrapText="1" shrinkToFit="1"/>
    </xf>
    <xf numFmtId="0" fontId="12" fillId="6" borderId="1" xfId="0" applyFont="1" applyFill="1" applyBorder="1" applyAlignment="1">
      <alignment vertical="center" wrapText="1" shrinkToFit="1"/>
    </xf>
    <xf numFmtId="0" fontId="40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/>
    </xf>
    <xf numFmtId="0" fontId="43" fillId="0" borderId="1" xfId="3" applyFont="1" applyFill="1" applyBorder="1" applyAlignment="1">
      <alignment horizontal="center" vertical="center" wrapText="1"/>
    </xf>
    <xf numFmtId="0" fontId="12" fillId="0" borderId="1" xfId="0" applyFont="1" applyBorder="1" applyAlignment="1"/>
    <xf numFmtId="0" fontId="42" fillId="0" borderId="1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7" fontId="13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73" fillId="0" borderId="1" xfId="0" applyNumberFormat="1" applyFont="1" applyBorder="1" applyAlignment="1">
      <alignment horizontal="center" vertical="center" wrapText="1" shrinkToFit="1"/>
    </xf>
    <xf numFmtId="0" fontId="34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7" fontId="24" fillId="6" borderId="1" xfId="0" applyNumberFormat="1" applyFont="1" applyFill="1" applyBorder="1" applyAlignment="1">
      <alignment horizontal="center" vertical="center" wrapText="1"/>
    </xf>
    <xf numFmtId="167" fontId="0" fillId="6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18" fillId="6" borderId="1" xfId="0" applyFont="1" applyFill="1" applyBorder="1" applyAlignment="1">
      <alignment horizontal="center" vertical="center" textRotation="90" wrapText="1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167" fontId="13" fillId="4" borderId="1" xfId="0" applyNumberFormat="1" applyFont="1" applyFill="1" applyBorder="1" applyAlignment="1">
      <alignment horizontal="center" vertical="center"/>
    </xf>
  </cellXfs>
  <cellStyles count="9">
    <cellStyle name="Normal_PROFORMA+FİYAT" xfId="1"/>
    <cellStyle name="Гиперссылка" xfId="2" builtinId="8"/>
    <cellStyle name="Гиперссылка 2" xfId="7"/>
    <cellStyle name="Обычный" xfId="0" builtinId="0"/>
    <cellStyle name="Обычный 2" xfId="3"/>
    <cellStyle name="Обычный 3" xfId="8"/>
    <cellStyle name="Обычный 4" xfId="6"/>
    <cellStyle name="Процентный" xfId="4" builtinId="5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47625</xdr:rowOff>
    </xdr:from>
    <xdr:to>
      <xdr:col>1</xdr:col>
      <xdr:colOff>619125</xdr:colOff>
      <xdr:row>3</xdr:row>
      <xdr:rowOff>73602</xdr:rowOff>
    </xdr:to>
    <xdr:pic>
      <xdr:nvPicPr>
        <xdr:cNvPr id="1025" name="Рисунок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625"/>
          <a:ext cx="1162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741708</xdr:colOff>
      <xdr:row>2</xdr:row>
      <xdr:rowOff>335859</xdr:rowOff>
    </xdr:from>
    <xdr:to>
      <xdr:col>5</xdr:col>
      <xdr:colOff>515448</xdr:colOff>
      <xdr:row>3</xdr:row>
      <xdr:rowOff>147844</xdr:rowOff>
    </xdr:to>
    <xdr:sp macro="" textlink="">
      <xdr:nvSpPr>
        <xdr:cNvPr id="4" name="Прямоугольная выноска 3"/>
        <xdr:cNvSpPr/>
      </xdr:nvSpPr>
      <xdr:spPr>
        <a:xfrm>
          <a:off x="4513608" y="888309"/>
          <a:ext cx="1650165" cy="421585"/>
        </a:xfrm>
        <a:prstGeom prst="wedgeRectCallout">
          <a:avLst>
            <a:gd name="adj1" fmla="val -87141"/>
            <a:gd name="adj2" fmla="val 27346"/>
          </a:avLst>
        </a:prstGeom>
        <a:solidFill>
          <a:srgbClr val="FF0000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ru-RU" sz="11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Лидер продаж</a:t>
          </a:r>
        </a:p>
      </xdr:txBody>
    </xdr:sp>
    <xdr:clientData/>
  </xdr:twoCellAnchor>
  <xdr:twoCellAnchor editAs="oneCell">
    <xdr:from>
      <xdr:col>0</xdr:col>
      <xdr:colOff>66675</xdr:colOff>
      <xdr:row>29</xdr:row>
      <xdr:rowOff>19050</xdr:rowOff>
    </xdr:from>
    <xdr:to>
      <xdr:col>0</xdr:col>
      <xdr:colOff>333375</xdr:colOff>
      <xdr:row>30</xdr:row>
      <xdr:rowOff>0</xdr:rowOff>
    </xdr:to>
    <xdr:pic>
      <xdr:nvPicPr>
        <xdr:cNvPr id="11266" name="Рисунок 4" descr="http://im3-tub-by.yandex.net/i?id=a0da0e4cdca0798b6ac723ab2c9e4d6c-96-144&amp;n=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9" t="6390" r="15436" b="9355"/>
        <a:stretch>
          <a:fillRect/>
        </a:stretch>
      </xdr:blipFill>
      <xdr:spPr bwMode="auto">
        <a:xfrm>
          <a:off x="66675" y="6086475"/>
          <a:ext cx="266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4</xdr:col>
      <xdr:colOff>428625</xdr:colOff>
      <xdr:row>22</xdr:row>
      <xdr:rowOff>38100</xdr:rowOff>
    </xdr:to>
    <xdr:pic>
      <xdr:nvPicPr>
        <xdr:cNvPr id="4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4194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43</xdr:row>
      <xdr:rowOff>0</xdr:rowOff>
    </xdr:from>
    <xdr:to>
      <xdr:col>0</xdr:col>
      <xdr:colOff>828675</xdr:colOff>
      <xdr:row>43</xdr:row>
      <xdr:rowOff>0</xdr:rowOff>
    </xdr:to>
    <xdr:pic>
      <xdr:nvPicPr>
        <xdr:cNvPr id="10241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743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43</xdr:row>
      <xdr:rowOff>0</xdr:rowOff>
    </xdr:from>
    <xdr:to>
      <xdr:col>7</xdr:col>
      <xdr:colOff>428625</xdr:colOff>
      <xdr:row>43</xdr:row>
      <xdr:rowOff>0</xdr:rowOff>
    </xdr:to>
    <xdr:pic>
      <xdr:nvPicPr>
        <xdr:cNvPr id="10242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77438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5</xdr:row>
      <xdr:rowOff>85725</xdr:rowOff>
    </xdr:from>
    <xdr:to>
      <xdr:col>0</xdr:col>
      <xdr:colOff>1228725</xdr:colOff>
      <xdr:row>11</xdr:row>
      <xdr:rowOff>85725</xdr:rowOff>
    </xdr:to>
    <xdr:pic>
      <xdr:nvPicPr>
        <xdr:cNvPr id="10243" name="Рисунок 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7" t="-4411" r="1817" b="23039"/>
        <a:stretch>
          <a:fillRect/>
        </a:stretch>
      </xdr:blipFill>
      <xdr:spPr bwMode="auto">
        <a:xfrm>
          <a:off x="304800" y="1238250"/>
          <a:ext cx="9239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5</xdr:row>
      <xdr:rowOff>19050</xdr:rowOff>
    </xdr:from>
    <xdr:to>
      <xdr:col>3</xdr:col>
      <xdr:colOff>1171575</xdr:colOff>
      <xdr:row>10</xdr:row>
      <xdr:rowOff>76200</xdr:rowOff>
    </xdr:to>
    <xdr:pic>
      <xdr:nvPicPr>
        <xdr:cNvPr id="10244" name="Рисунок 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7" t="-4411" r="1817" b="23039"/>
        <a:stretch>
          <a:fillRect/>
        </a:stretch>
      </xdr:blipFill>
      <xdr:spPr bwMode="auto">
        <a:xfrm>
          <a:off x="3162300" y="1123950"/>
          <a:ext cx="9715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19</xdr:row>
      <xdr:rowOff>66675</xdr:rowOff>
    </xdr:from>
    <xdr:to>
      <xdr:col>0</xdr:col>
      <xdr:colOff>1181100</xdr:colOff>
      <xdr:row>25</xdr:row>
      <xdr:rowOff>133350</xdr:rowOff>
    </xdr:to>
    <xdr:pic>
      <xdr:nvPicPr>
        <xdr:cNvPr id="10245" name="Рисунок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848100"/>
          <a:ext cx="9715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190500</xdr:colOff>
      <xdr:row>19</xdr:row>
      <xdr:rowOff>28575</xdr:rowOff>
    </xdr:from>
    <xdr:to>
      <xdr:col>3</xdr:col>
      <xdr:colOff>1276350</xdr:colOff>
      <xdr:row>25</xdr:row>
      <xdr:rowOff>66675</xdr:rowOff>
    </xdr:to>
    <xdr:pic>
      <xdr:nvPicPr>
        <xdr:cNvPr id="10246" name="Рисунок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3448050"/>
          <a:ext cx="10858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30</xdr:row>
      <xdr:rowOff>47625</xdr:rowOff>
    </xdr:from>
    <xdr:to>
      <xdr:col>0</xdr:col>
      <xdr:colOff>1200150</xdr:colOff>
      <xdr:row>34</xdr:row>
      <xdr:rowOff>180975</xdr:rowOff>
    </xdr:to>
    <xdr:pic>
      <xdr:nvPicPr>
        <xdr:cNvPr id="10247" name="Рисунок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305425"/>
          <a:ext cx="7429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1419225</xdr:colOff>
      <xdr:row>42</xdr:row>
      <xdr:rowOff>142875</xdr:rowOff>
    </xdr:to>
    <xdr:pic>
      <xdr:nvPicPr>
        <xdr:cNvPr id="10248" name="Рисунок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10" r="-11810"/>
        <a:stretch>
          <a:fillRect/>
        </a:stretch>
      </xdr:blipFill>
      <xdr:spPr bwMode="auto">
        <a:xfrm>
          <a:off x="276225" y="6781800"/>
          <a:ext cx="11430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J148"/>
  <sheetViews>
    <sheetView tabSelected="1" zoomScale="110" zoomScaleNormal="110" workbookViewId="0">
      <selection activeCell="M19" sqref="M19"/>
    </sheetView>
  </sheetViews>
  <sheetFormatPr defaultRowHeight="15"/>
  <cols>
    <col min="1" max="1" width="13.28515625" style="2" customWidth="1"/>
    <col min="2" max="2" width="14.140625" style="6" customWidth="1"/>
    <col min="3" max="3" width="7.28515625" style="7" customWidth="1"/>
    <col min="4" max="4" width="11.85546875" style="3" customWidth="1"/>
    <col min="5" max="5" width="12.28515625" style="3" customWidth="1"/>
    <col min="6" max="6" width="13.28515625" style="1" customWidth="1"/>
    <col min="7" max="7" width="14.140625" style="4" customWidth="1"/>
    <col min="8" max="8" width="7.28515625" style="4" customWidth="1"/>
    <col min="9" max="9" width="11.85546875" style="1" customWidth="1"/>
    <col min="10" max="10" width="12.28515625" style="1" customWidth="1"/>
    <col min="11" max="16384" width="9.140625" style="1"/>
  </cols>
  <sheetData>
    <row r="1" spans="1:10" ht="22.5" customHeight="1">
      <c r="A1" s="259"/>
      <c r="B1" s="260"/>
      <c r="C1" s="265" t="s">
        <v>93</v>
      </c>
      <c r="D1" s="265"/>
      <c r="E1" s="265"/>
      <c r="F1" s="265"/>
      <c r="G1" s="265"/>
      <c r="H1" s="265"/>
      <c r="I1" s="265"/>
      <c r="J1" s="266"/>
    </row>
    <row r="2" spans="1:10" ht="20.25" customHeight="1">
      <c r="A2" s="261"/>
      <c r="B2" s="262"/>
      <c r="C2" s="267" t="s">
        <v>94</v>
      </c>
      <c r="D2" s="267"/>
      <c r="E2" s="267"/>
      <c r="F2" s="267"/>
      <c r="G2" s="267"/>
      <c r="H2" s="267"/>
      <c r="I2" s="267"/>
      <c r="J2" s="268"/>
    </row>
    <row r="3" spans="1:10" ht="15" customHeight="1">
      <c r="A3" s="261"/>
      <c r="B3" s="262"/>
      <c r="C3" s="267" t="s">
        <v>95</v>
      </c>
      <c r="D3" s="267"/>
      <c r="E3" s="267"/>
      <c r="F3" s="267"/>
      <c r="G3" s="267"/>
      <c r="H3" s="267"/>
      <c r="I3" s="267"/>
      <c r="J3" s="268"/>
    </row>
    <row r="4" spans="1:10" ht="15" customHeight="1">
      <c r="A4" s="261"/>
      <c r="B4" s="262"/>
      <c r="C4" s="267" t="s">
        <v>96</v>
      </c>
      <c r="D4" s="267"/>
      <c r="E4" s="267"/>
      <c r="F4" s="267"/>
      <c r="G4" s="267"/>
      <c r="H4" s="267"/>
      <c r="I4" s="267"/>
      <c r="J4" s="268"/>
    </row>
    <row r="5" spans="1:10" ht="15" customHeight="1">
      <c r="A5" s="263" t="s">
        <v>92</v>
      </c>
      <c r="B5" s="264"/>
      <c r="C5" s="269" t="s">
        <v>97</v>
      </c>
      <c r="D5" s="269"/>
      <c r="E5" s="269"/>
      <c r="F5" s="269"/>
      <c r="G5" s="269"/>
      <c r="H5" s="269"/>
      <c r="I5" s="269"/>
      <c r="J5" s="270"/>
    </row>
    <row r="6" spans="1:10" ht="20.25" customHeight="1">
      <c r="A6" s="279" t="s">
        <v>98</v>
      </c>
      <c r="B6" s="280"/>
      <c r="C6" s="280"/>
      <c r="D6" s="280"/>
      <c r="E6" s="280"/>
      <c r="F6" s="280"/>
      <c r="G6" s="281"/>
      <c r="H6" s="281"/>
      <c r="I6" s="281"/>
      <c r="J6" s="282"/>
    </row>
    <row r="7" spans="1:10" ht="16.5" customHeight="1">
      <c r="A7" s="271" t="s">
        <v>74</v>
      </c>
      <c r="B7" s="272"/>
      <c r="C7" s="272"/>
      <c r="D7" s="272"/>
      <c r="E7" s="272"/>
      <c r="F7" s="272"/>
      <c r="G7" s="272"/>
      <c r="H7" s="272"/>
      <c r="I7" s="272"/>
      <c r="J7" s="273"/>
    </row>
    <row r="8" spans="1:10" ht="24.75" customHeight="1">
      <c r="A8" s="274" t="s">
        <v>75</v>
      </c>
      <c r="B8" s="275"/>
      <c r="C8" s="275"/>
      <c r="D8" s="275"/>
      <c r="E8" s="275"/>
      <c r="F8" s="275"/>
      <c r="G8" s="275"/>
      <c r="H8" s="275"/>
      <c r="I8" s="275"/>
      <c r="J8" s="276"/>
    </row>
    <row r="9" spans="1:10" ht="13.5" customHeight="1">
      <c r="A9" s="286" t="s">
        <v>0</v>
      </c>
      <c r="B9" s="253" t="s">
        <v>84</v>
      </c>
      <c r="C9" s="253" t="s">
        <v>29</v>
      </c>
      <c r="D9" s="277" t="s">
        <v>231</v>
      </c>
      <c r="E9" s="255" t="s">
        <v>77</v>
      </c>
      <c r="F9" s="286" t="s">
        <v>0</v>
      </c>
      <c r="G9" s="253" t="str">
        <f>B9</f>
        <v>Высота/     ширина/ длина</v>
      </c>
      <c r="H9" s="253" t="s">
        <v>29</v>
      </c>
      <c r="I9" s="277" t="s">
        <v>76</v>
      </c>
      <c r="J9" s="255" t="s">
        <v>78</v>
      </c>
    </row>
    <row r="10" spans="1:10" ht="23.25" customHeight="1">
      <c r="A10" s="287"/>
      <c r="B10" s="254"/>
      <c r="C10" s="254"/>
      <c r="D10" s="278"/>
      <c r="E10" s="256"/>
      <c r="F10" s="287"/>
      <c r="G10" s="254" t="s">
        <v>1</v>
      </c>
      <c r="H10" s="254"/>
      <c r="I10" s="278"/>
      <c r="J10" s="256"/>
    </row>
    <row r="11" spans="1:10" ht="7.5" customHeight="1">
      <c r="A11" s="287"/>
      <c r="B11" s="254"/>
      <c r="C11" s="254"/>
      <c r="D11" s="278"/>
      <c r="E11" s="256"/>
      <c r="F11" s="287"/>
      <c r="G11" s="254"/>
      <c r="H11" s="254"/>
      <c r="I11" s="278"/>
      <c r="J11" s="256"/>
    </row>
    <row r="12" spans="1:10" s="15" customFormat="1" ht="15.75" customHeight="1">
      <c r="A12" s="257" t="s">
        <v>226</v>
      </c>
      <c r="B12" s="257"/>
      <c r="C12" s="257"/>
      <c r="D12" s="258"/>
      <c r="E12" s="23" t="s">
        <v>61</v>
      </c>
      <c r="F12" s="288" t="s">
        <v>6</v>
      </c>
      <c r="G12" s="288"/>
      <c r="H12" s="288"/>
      <c r="I12" s="289"/>
      <c r="J12" s="23" t="s">
        <v>61</v>
      </c>
    </row>
    <row r="13" spans="1:10" s="15" customFormat="1" ht="15.75" customHeight="1">
      <c r="A13" s="24" t="s">
        <v>225</v>
      </c>
      <c r="B13" s="18">
        <v>1</v>
      </c>
      <c r="C13" s="18">
        <v>50</v>
      </c>
      <c r="D13" s="25">
        <v>0.7</v>
      </c>
      <c r="E13" s="26">
        <v>45</v>
      </c>
      <c r="F13" s="27" t="s">
        <v>85</v>
      </c>
      <c r="G13" s="16" t="s">
        <v>42</v>
      </c>
      <c r="H13" s="16">
        <v>15</v>
      </c>
      <c r="I13" s="28">
        <v>0</v>
      </c>
      <c r="J13" s="29">
        <f>I13*H13*1.1*1.2</f>
        <v>0</v>
      </c>
    </row>
    <row r="14" spans="1:10" s="15" customFormat="1" ht="29.25" customHeight="1">
      <c r="A14" s="283" t="s">
        <v>324</v>
      </c>
      <c r="B14" s="284"/>
      <c r="C14" s="284"/>
      <c r="D14" s="285"/>
      <c r="E14" s="23" t="s">
        <v>61</v>
      </c>
      <c r="F14" s="27" t="s">
        <v>86</v>
      </c>
      <c r="G14" s="16" t="s">
        <v>42</v>
      </c>
      <c r="H14" s="30">
        <v>15</v>
      </c>
      <c r="I14" s="28">
        <v>2.23</v>
      </c>
      <c r="J14" s="29">
        <v>45</v>
      </c>
    </row>
    <row r="15" spans="1:10" s="15" customFormat="1" ht="15.75" customHeight="1">
      <c r="A15" s="31" t="s">
        <v>11</v>
      </c>
      <c r="B15" s="17" t="s">
        <v>70</v>
      </c>
      <c r="C15" s="17">
        <v>10</v>
      </c>
      <c r="D15" s="32">
        <v>1.39</v>
      </c>
      <c r="E15" s="33" t="s">
        <v>321</v>
      </c>
      <c r="F15" s="27" t="s">
        <v>87</v>
      </c>
      <c r="G15" s="16" t="s">
        <v>42</v>
      </c>
      <c r="H15" s="30">
        <v>15</v>
      </c>
      <c r="I15" s="28">
        <v>3.52</v>
      </c>
      <c r="J15" s="29">
        <v>70</v>
      </c>
    </row>
    <row r="16" spans="1:10" s="15" customFormat="1" ht="15.75" customHeight="1">
      <c r="A16" s="31" t="s">
        <v>9</v>
      </c>
      <c r="B16" s="166" t="s">
        <v>70</v>
      </c>
      <c r="C16" s="17">
        <v>10</v>
      </c>
      <c r="D16" s="32">
        <v>1.66</v>
      </c>
      <c r="E16" s="33" t="s">
        <v>322</v>
      </c>
      <c r="F16" s="27" t="s">
        <v>91</v>
      </c>
      <c r="G16" s="16" t="s">
        <v>42</v>
      </c>
      <c r="H16" s="16">
        <v>15</v>
      </c>
      <c r="I16" s="28">
        <v>1.89</v>
      </c>
      <c r="J16" s="29">
        <v>38</v>
      </c>
    </row>
    <row r="17" spans="1:10" s="15" customFormat="1" ht="15.75" customHeight="1">
      <c r="A17" s="31" t="s">
        <v>3</v>
      </c>
      <c r="B17" s="17" t="s">
        <v>70</v>
      </c>
      <c r="C17" s="17">
        <v>10</v>
      </c>
      <c r="D17" s="32">
        <v>2</v>
      </c>
      <c r="E17" s="33" t="s">
        <v>323</v>
      </c>
      <c r="F17" s="27" t="s">
        <v>88</v>
      </c>
      <c r="G17" s="16" t="s">
        <v>42</v>
      </c>
      <c r="H17" s="16">
        <v>25</v>
      </c>
      <c r="I17" s="28">
        <v>0</v>
      </c>
      <c r="J17" s="29">
        <f>I17*H17*1.1*1.2</f>
        <v>0</v>
      </c>
    </row>
    <row r="18" spans="1:10" s="15" customFormat="1" ht="15.75" customHeight="1">
      <c r="A18" s="239" t="s">
        <v>444</v>
      </c>
      <c r="B18" s="240" t="s">
        <v>70</v>
      </c>
      <c r="C18" s="240">
        <v>10</v>
      </c>
      <c r="D18" s="241">
        <v>0</v>
      </c>
      <c r="E18" s="242" t="s">
        <v>445</v>
      </c>
      <c r="F18" s="27" t="s">
        <v>89</v>
      </c>
      <c r="G18" s="16" t="s">
        <v>43</v>
      </c>
      <c r="H18" s="16">
        <v>25</v>
      </c>
      <c r="I18" s="28">
        <v>1.89</v>
      </c>
      <c r="J18" s="29">
        <v>63</v>
      </c>
    </row>
    <row r="19" spans="1:10" s="15" customFormat="1" ht="15.75" customHeight="1">
      <c r="A19" s="178" t="s">
        <v>325</v>
      </c>
      <c r="B19" s="19" t="s">
        <v>70</v>
      </c>
      <c r="C19" s="20">
        <v>10</v>
      </c>
      <c r="D19" s="35">
        <v>2.84</v>
      </c>
      <c r="E19" s="177" t="s">
        <v>327</v>
      </c>
      <c r="F19" s="37" t="s">
        <v>71</v>
      </c>
      <c r="G19" s="16" t="s">
        <v>42</v>
      </c>
      <c r="H19" s="16">
        <v>15</v>
      </c>
      <c r="I19" s="28">
        <v>4.5</v>
      </c>
      <c r="J19" s="29">
        <v>86</v>
      </c>
    </row>
    <row r="20" spans="1:10" s="15" customFormat="1" ht="15.75" customHeight="1">
      <c r="A20" s="178" t="s">
        <v>326</v>
      </c>
      <c r="B20" s="19" t="s">
        <v>70</v>
      </c>
      <c r="C20" s="20">
        <v>10</v>
      </c>
      <c r="D20" s="35">
        <v>2.92</v>
      </c>
      <c r="E20" s="177" t="s">
        <v>328</v>
      </c>
      <c r="F20" s="37" t="s">
        <v>71</v>
      </c>
      <c r="G20" s="16" t="s">
        <v>43</v>
      </c>
      <c r="H20" s="16">
        <v>25</v>
      </c>
      <c r="I20" s="28">
        <v>4.5</v>
      </c>
      <c r="J20" s="29">
        <v>142</v>
      </c>
    </row>
    <row r="21" spans="1:10" s="15" customFormat="1" ht="15.75" customHeight="1">
      <c r="A21" s="257" t="s">
        <v>79</v>
      </c>
      <c r="B21" s="257"/>
      <c r="C21" s="257"/>
      <c r="D21" s="258"/>
      <c r="E21" s="23" t="s">
        <v>61</v>
      </c>
      <c r="F21" s="37" t="s">
        <v>55</v>
      </c>
      <c r="G21" s="16" t="s">
        <v>43</v>
      </c>
      <c r="H21" s="16">
        <v>25</v>
      </c>
      <c r="I21" s="28">
        <v>5.2</v>
      </c>
      <c r="J21" s="29">
        <v>164</v>
      </c>
    </row>
    <row r="22" spans="1:10" s="15" customFormat="1" ht="15.75" customHeight="1">
      <c r="A22" s="38" t="s">
        <v>5</v>
      </c>
      <c r="B22" s="21">
        <v>1000</v>
      </c>
      <c r="C22" s="21">
        <v>50</v>
      </c>
      <c r="D22" s="39">
        <v>5.8</v>
      </c>
      <c r="E22" s="36">
        <v>360</v>
      </c>
      <c r="F22" s="37" t="s">
        <v>54</v>
      </c>
      <c r="G22" s="16" t="s">
        <v>43</v>
      </c>
      <c r="H22" s="16">
        <v>25</v>
      </c>
      <c r="I22" s="28">
        <v>7.2</v>
      </c>
      <c r="J22" s="29">
        <v>238</v>
      </c>
    </row>
    <row r="23" spans="1:10" s="15" customFormat="1" ht="15.75" customHeight="1">
      <c r="A23" s="38" t="s">
        <v>53</v>
      </c>
      <c r="B23" s="21">
        <v>1000</v>
      </c>
      <c r="C23" s="21">
        <v>50</v>
      </c>
      <c r="D23" s="39">
        <v>3.9</v>
      </c>
      <c r="E23" s="36">
        <v>280</v>
      </c>
      <c r="F23" s="40" t="s">
        <v>38</v>
      </c>
      <c r="G23" s="17" t="s">
        <v>42</v>
      </c>
      <c r="H23" s="17">
        <v>15</v>
      </c>
      <c r="I23" s="41">
        <v>2.6</v>
      </c>
      <c r="J23" s="29">
        <v>55</v>
      </c>
    </row>
    <row r="24" spans="1:10" s="15" customFormat="1" ht="15.75" customHeight="1">
      <c r="A24" s="257" t="s">
        <v>12</v>
      </c>
      <c r="B24" s="257"/>
      <c r="C24" s="257"/>
      <c r="D24" s="258"/>
      <c r="E24" s="23" t="s">
        <v>60</v>
      </c>
      <c r="F24" s="40" t="s">
        <v>38</v>
      </c>
      <c r="G24" s="17" t="s">
        <v>43</v>
      </c>
      <c r="H24" s="17">
        <v>25</v>
      </c>
      <c r="I24" s="41">
        <v>2.6</v>
      </c>
      <c r="J24" s="29">
        <v>90</v>
      </c>
    </row>
    <row r="25" spans="1:10" s="15" customFormat="1" ht="15.75" customHeight="1">
      <c r="A25" s="42" t="s">
        <v>4</v>
      </c>
      <c r="B25" s="252" t="s">
        <v>83</v>
      </c>
      <c r="C25" s="252"/>
      <c r="D25" s="32">
        <v>2.4</v>
      </c>
      <c r="E25" s="34">
        <v>2.9</v>
      </c>
      <c r="F25" s="42" t="s">
        <v>33</v>
      </c>
      <c r="G25" s="17" t="s">
        <v>42</v>
      </c>
      <c r="H25" s="17">
        <v>15</v>
      </c>
      <c r="I25" s="22">
        <v>3</v>
      </c>
      <c r="J25" s="29">
        <v>60</v>
      </c>
    </row>
    <row r="26" spans="1:10" s="15" customFormat="1" ht="15.75" customHeight="1">
      <c r="A26" s="42" t="s">
        <v>50</v>
      </c>
      <c r="B26" s="252" t="s">
        <v>80</v>
      </c>
      <c r="C26" s="252"/>
      <c r="D26" s="32">
        <v>1.8</v>
      </c>
      <c r="E26" s="34">
        <v>2.4</v>
      </c>
      <c r="F26" s="42" t="s">
        <v>33</v>
      </c>
      <c r="G26" s="17" t="s">
        <v>43</v>
      </c>
      <c r="H26" s="17">
        <v>25</v>
      </c>
      <c r="I26" s="22">
        <v>3</v>
      </c>
      <c r="J26" s="29">
        <v>100</v>
      </c>
    </row>
    <row r="27" spans="1:10" s="15" customFormat="1" ht="15.75" customHeight="1">
      <c r="A27" s="42" t="s">
        <v>13</v>
      </c>
      <c r="B27" s="252" t="s">
        <v>83</v>
      </c>
      <c r="C27" s="252"/>
      <c r="D27" s="32">
        <v>4.5</v>
      </c>
      <c r="E27" s="34">
        <v>6.4</v>
      </c>
      <c r="F27" s="42" t="s">
        <v>22</v>
      </c>
      <c r="G27" s="17" t="s">
        <v>42</v>
      </c>
      <c r="H27" s="17">
        <v>15</v>
      </c>
      <c r="I27" s="41">
        <v>3.8</v>
      </c>
      <c r="J27" s="29">
        <v>75</v>
      </c>
    </row>
    <row r="28" spans="1:10" s="15" customFormat="1" ht="15.75" customHeight="1">
      <c r="A28" s="42" t="s">
        <v>51</v>
      </c>
      <c r="B28" s="252" t="s">
        <v>80</v>
      </c>
      <c r="C28" s="252"/>
      <c r="D28" s="32">
        <v>3.8</v>
      </c>
      <c r="E28" s="34">
        <v>5</v>
      </c>
      <c r="F28" s="42" t="s">
        <v>22</v>
      </c>
      <c r="G28" s="17" t="s">
        <v>43</v>
      </c>
      <c r="H28" s="17">
        <v>25</v>
      </c>
      <c r="I28" s="41">
        <v>3.8</v>
      </c>
      <c r="J28" s="29">
        <v>125</v>
      </c>
    </row>
    <row r="29" spans="1:10" s="15" customFormat="1" ht="15.75" customHeight="1">
      <c r="A29" s="42" t="s">
        <v>14</v>
      </c>
      <c r="B29" s="252" t="s">
        <v>59</v>
      </c>
      <c r="C29" s="252"/>
      <c r="D29" s="32">
        <v>6.9</v>
      </c>
      <c r="E29" s="34">
        <v>9.1</v>
      </c>
      <c r="F29" s="42" t="s">
        <v>22</v>
      </c>
      <c r="G29" s="17" t="s">
        <v>58</v>
      </c>
      <c r="H29" s="17">
        <v>50</v>
      </c>
      <c r="I29" s="41">
        <v>3.8</v>
      </c>
      <c r="J29" s="29">
        <v>251</v>
      </c>
    </row>
    <row r="30" spans="1:10" s="15" customFormat="1" ht="15.75" customHeight="1">
      <c r="A30" s="42" t="s">
        <v>15</v>
      </c>
      <c r="B30" s="252" t="s">
        <v>81</v>
      </c>
      <c r="C30" s="252"/>
      <c r="D30" s="32">
        <v>1.3</v>
      </c>
      <c r="E30" s="34">
        <v>1.6</v>
      </c>
      <c r="F30" s="42" t="s">
        <v>8</v>
      </c>
      <c r="G30" s="17" t="s">
        <v>42</v>
      </c>
      <c r="H30" s="17">
        <v>15</v>
      </c>
      <c r="I30" s="41">
        <v>4.5</v>
      </c>
      <c r="J30" s="29">
        <v>89</v>
      </c>
    </row>
    <row r="31" spans="1:10" s="15" customFormat="1" ht="15.75" customHeight="1">
      <c r="A31" s="42" t="s">
        <v>52</v>
      </c>
      <c r="B31" s="252" t="s">
        <v>81</v>
      </c>
      <c r="C31" s="252"/>
      <c r="D31" s="32">
        <v>1.1000000000000001</v>
      </c>
      <c r="E31" s="34">
        <v>1.4</v>
      </c>
      <c r="F31" s="42" t="s">
        <v>8</v>
      </c>
      <c r="G31" s="17" t="s">
        <v>43</v>
      </c>
      <c r="H31" s="17">
        <v>25</v>
      </c>
      <c r="I31" s="41">
        <v>4.5</v>
      </c>
      <c r="J31" s="29">
        <v>148</v>
      </c>
    </row>
    <row r="32" spans="1:10" s="15" customFormat="1" ht="15.75" customHeight="1">
      <c r="A32" s="42" t="s">
        <v>16</v>
      </c>
      <c r="B32" s="252" t="s">
        <v>82</v>
      </c>
      <c r="C32" s="252"/>
      <c r="D32" s="32">
        <v>2.4</v>
      </c>
      <c r="E32" s="34">
        <v>3</v>
      </c>
      <c r="F32" s="42" t="s">
        <v>2</v>
      </c>
      <c r="G32" s="17" t="s">
        <v>49</v>
      </c>
      <c r="H32" s="17">
        <v>10</v>
      </c>
      <c r="I32" s="41">
        <v>5.7</v>
      </c>
      <c r="J32" s="29">
        <v>76</v>
      </c>
    </row>
    <row r="33" spans="1:10" s="15" customFormat="1" ht="15.75" customHeight="1">
      <c r="A33" s="42" t="s">
        <v>224</v>
      </c>
      <c r="B33" s="252" t="s">
        <v>81</v>
      </c>
      <c r="C33" s="252"/>
      <c r="D33" s="32">
        <v>1.85</v>
      </c>
      <c r="E33" s="34">
        <v>2.2000000000000002</v>
      </c>
      <c r="F33" s="42" t="s">
        <v>2</v>
      </c>
      <c r="G33" s="17" t="s">
        <v>43</v>
      </c>
      <c r="H33" s="17">
        <v>25</v>
      </c>
      <c r="I33" s="41">
        <v>5.7</v>
      </c>
      <c r="J33" s="29">
        <v>188</v>
      </c>
    </row>
    <row r="34" spans="1:10" s="15" customFormat="1" ht="15.75" customHeight="1">
      <c r="A34" s="42" t="s">
        <v>17</v>
      </c>
      <c r="B34" s="252" t="s">
        <v>82</v>
      </c>
      <c r="C34" s="252"/>
      <c r="D34" s="32">
        <v>3.6</v>
      </c>
      <c r="E34" s="34">
        <v>5</v>
      </c>
      <c r="F34" s="27" t="s">
        <v>72</v>
      </c>
      <c r="G34" s="16" t="s">
        <v>43</v>
      </c>
      <c r="H34" s="16">
        <v>25</v>
      </c>
      <c r="I34" s="43">
        <v>2.5</v>
      </c>
      <c r="J34" s="29">
        <v>82</v>
      </c>
    </row>
    <row r="35" spans="1:10" s="15" customFormat="1" ht="15.75" customHeight="1">
      <c r="A35" s="42" t="s">
        <v>18</v>
      </c>
      <c r="B35" s="252" t="s">
        <v>82</v>
      </c>
      <c r="C35" s="252"/>
      <c r="D35" s="32">
        <v>1.1000000000000001</v>
      </c>
      <c r="E35" s="34">
        <v>1.5</v>
      </c>
      <c r="F35" s="27" t="s">
        <v>39</v>
      </c>
      <c r="G35" s="16" t="s">
        <v>43</v>
      </c>
      <c r="H35" s="16">
        <v>25</v>
      </c>
      <c r="I35" s="43">
        <v>3</v>
      </c>
      <c r="J35" s="29">
        <v>94</v>
      </c>
    </row>
    <row r="36" spans="1:10" s="15" customFormat="1" ht="15.75" customHeight="1">
      <c r="A36" s="42" t="s">
        <v>19</v>
      </c>
      <c r="B36" s="252" t="s">
        <v>82</v>
      </c>
      <c r="C36" s="252"/>
      <c r="D36" s="32">
        <v>1.8</v>
      </c>
      <c r="E36" s="34">
        <v>2.5</v>
      </c>
      <c r="F36" s="27" t="s">
        <v>39</v>
      </c>
      <c r="G36" s="16" t="s">
        <v>42</v>
      </c>
      <c r="H36" s="16">
        <v>15</v>
      </c>
      <c r="I36" s="43">
        <v>3</v>
      </c>
      <c r="J36" s="29">
        <v>57</v>
      </c>
    </row>
    <row r="37" spans="1:10" s="15" customFormat="1" ht="15.75" customHeight="1">
      <c r="A37" s="42" t="s">
        <v>20</v>
      </c>
      <c r="B37" s="252" t="s">
        <v>82</v>
      </c>
      <c r="C37" s="252"/>
      <c r="D37" s="32">
        <v>2.6</v>
      </c>
      <c r="E37" s="34">
        <v>3.6</v>
      </c>
      <c r="F37" s="27" t="s">
        <v>10</v>
      </c>
      <c r="G37" s="16" t="s">
        <v>43</v>
      </c>
      <c r="H37" s="16">
        <v>25</v>
      </c>
      <c r="I37" s="43">
        <v>3.7</v>
      </c>
      <c r="J37" s="29">
        <v>122</v>
      </c>
    </row>
    <row r="38" spans="1:10" s="15" customFormat="1" ht="15.75" customHeight="1">
      <c r="A38" s="42" t="s">
        <v>73</v>
      </c>
      <c r="B38" s="252" t="s">
        <v>81</v>
      </c>
      <c r="C38" s="252"/>
      <c r="D38" s="32">
        <v>2.2000000000000002</v>
      </c>
      <c r="E38" s="34">
        <v>2.8</v>
      </c>
      <c r="F38" s="27" t="s">
        <v>10</v>
      </c>
      <c r="G38" s="16" t="s">
        <v>62</v>
      </c>
      <c r="H38" s="16">
        <v>20</v>
      </c>
      <c r="I38" s="43">
        <v>3.7</v>
      </c>
      <c r="J38" s="29">
        <v>100</v>
      </c>
    </row>
    <row r="39" spans="1:10" s="15" customFormat="1" ht="15.75" customHeight="1">
      <c r="A39" s="257" t="s">
        <v>27</v>
      </c>
      <c r="B39" s="257"/>
      <c r="C39" s="257"/>
      <c r="D39" s="258"/>
      <c r="E39" s="44"/>
      <c r="F39" s="42" t="s">
        <v>57</v>
      </c>
      <c r="G39" s="14" t="s">
        <v>43</v>
      </c>
      <c r="H39" s="14">
        <v>25</v>
      </c>
      <c r="I39" s="41">
        <v>1.7</v>
      </c>
      <c r="J39" s="29">
        <v>56</v>
      </c>
    </row>
    <row r="40" spans="1:10" s="15" customFormat="1" ht="15.75" customHeight="1">
      <c r="A40" s="290" t="s">
        <v>21</v>
      </c>
      <c r="B40" s="291"/>
      <c r="C40" s="291"/>
      <c r="D40" s="45" t="s">
        <v>28</v>
      </c>
      <c r="E40" s="46"/>
      <c r="F40" s="42" t="s">
        <v>23</v>
      </c>
      <c r="G40" s="14" t="s">
        <v>42</v>
      </c>
      <c r="H40" s="14">
        <v>15</v>
      </c>
      <c r="I40" s="41">
        <v>1.9</v>
      </c>
      <c r="J40" s="29">
        <v>38</v>
      </c>
    </row>
    <row r="41" spans="1:10" s="15" customFormat="1" ht="15.75" customHeight="1">
      <c r="A41" s="257" t="s">
        <v>34</v>
      </c>
      <c r="B41" s="257"/>
      <c r="C41" s="257"/>
      <c r="D41" s="258"/>
      <c r="E41" s="47" t="s">
        <v>61</v>
      </c>
      <c r="F41" s="42" t="s">
        <v>11</v>
      </c>
      <c r="G41" s="14" t="s">
        <v>42</v>
      </c>
      <c r="H41" s="14">
        <v>15</v>
      </c>
      <c r="I41" s="41">
        <v>2.15</v>
      </c>
      <c r="J41" s="29">
        <v>44</v>
      </c>
    </row>
    <row r="42" spans="1:10" s="15" customFormat="1" ht="15.75" customHeight="1">
      <c r="A42" s="42" t="s">
        <v>37</v>
      </c>
      <c r="B42" s="252" t="s">
        <v>31</v>
      </c>
      <c r="C42" s="252"/>
      <c r="D42" s="86">
        <v>1.95</v>
      </c>
      <c r="E42" s="87" t="s">
        <v>233</v>
      </c>
      <c r="F42" s="42" t="s">
        <v>11</v>
      </c>
      <c r="G42" s="14" t="s">
        <v>43</v>
      </c>
      <c r="H42" s="14">
        <v>25</v>
      </c>
      <c r="I42" s="41">
        <v>2.15</v>
      </c>
      <c r="J42" s="29">
        <v>70</v>
      </c>
    </row>
    <row r="43" spans="1:10" s="15" customFormat="1" ht="15.75" customHeight="1">
      <c r="A43" s="42" t="s">
        <v>25</v>
      </c>
      <c r="B43" s="252" t="s">
        <v>31</v>
      </c>
      <c r="C43" s="252"/>
      <c r="D43" s="86">
        <v>1.95</v>
      </c>
      <c r="E43" s="87" t="s">
        <v>233</v>
      </c>
      <c r="F43" s="42" t="s">
        <v>11</v>
      </c>
      <c r="G43" s="14" t="s">
        <v>44</v>
      </c>
      <c r="H43" s="14">
        <v>22.5</v>
      </c>
      <c r="I43" s="41">
        <v>2.15</v>
      </c>
      <c r="J43" s="29">
        <v>70</v>
      </c>
    </row>
    <row r="44" spans="1:10" s="15" customFormat="1" ht="15.75" customHeight="1">
      <c r="A44" s="42" t="s">
        <v>35</v>
      </c>
      <c r="B44" s="252" t="s">
        <v>31</v>
      </c>
      <c r="C44" s="252"/>
      <c r="D44" s="86">
        <v>1.95</v>
      </c>
      <c r="E44" s="87" t="s">
        <v>233</v>
      </c>
      <c r="F44" s="42" t="s">
        <v>11</v>
      </c>
      <c r="G44" s="14" t="s">
        <v>45</v>
      </c>
      <c r="H44" s="14">
        <v>67.5</v>
      </c>
      <c r="I44" s="41">
        <v>2.15</v>
      </c>
      <c r="J44" s="29">
        <v>192</v>
      </c>
    </row>
    <row r="45" spans="1:10" s="15" customFormat="1" ht="15.75" customHeight="1">
      <c r="A45" s="42" t="s">
        <v>90</v>
      </c>
      <c r="B45" s="252" t="s">
        <v>69</v>
      </c>
      <c r="C45" s="252"/>
      <c r="D45" s="86">
        <v>1.95</v>
      </c>
      <c r="E45" s="87" t="s">
        <v>233</v>
      </c>
      <c r="F45" s="42" t="s">
        <v>9</v>
      </c>
      <c r="G45" s="14" t="s">
        <v>42</v>
      </c>
      <c r="H45" s="14">
        <v>15</v>
      </c>
      <c r="I45" s="41">
        <v>2.4700000000000002</v>
      </c>
      <c r="J45" s="29">
        <v>50</v>
      </c>
    </row>
    <row r="46" spans="1:10" s="15" customFormat="1" ht="15.75" customHeight="1">
      <c r="A46" s="42" t="s">
        <v>36</v>
      </c>
      <c r="B46" s="252" t="s">
        <v>31</v>
      </c>
      <c r="C46" s="252"/>
      <c r="D46" s="86">
        <v>1.95</v>
      </c>
      <c r="E46" s="87" t="s">
        <v>233</v>
      </c>
      <c r="F46" s="42" t="s">
        <v>9</v>
      </c>
      <c r="G46" s="14" t="s">
        <v>43</v>
      </c>
      <c r="H46" s="14">
        <v>25</v>
      </c>
      <c r="I46" s="41">
        <v>2.4700000000000002</v>
      </c>
      <c r="J46" s="29">
        <v>81</v>
      </c>
    </row>
    <row r="47" spans="1:10" s="15" customFormat="1" ht="15.75" customHeight="1">
      <c r="A47" s="42" t="s">
        <v>26</v>
      </c>
      <c r="B47" s="252" t="s">
        <v>32</v>
      </c>
      <c r="C47" s="252"/>
      <c r="D47" s="86">
        <v>1.95</v>
      </c>
      <c r="E47" s="87" t="s">
        <v>233</v>
      </c>
      <c r="F47" s="42" t="s">
        <v>9</v>
      </c>
      <c r="G47" s="14" t="s">
        <v>44</v>
      </c>
      <c r="H47" s="14">
        <v>22.5</v>
      </c>
      <c r="I47" s="41">
        <v>2.4700000000000002</v>
      </c>
      <c r="J47" s="29">
        <v>81</v>
      </c>
    </row>
    <row r="48" spans="1:10" s="15" customFormat="1" ht="15.75" customHeight="1">
      <c r="A48" s="257" t="s">
        <v>7</v>
      </c>
      <c r="B48" s="257"/>
      <c r="C48" s="257"/>
      <c r="D48" s="258"/>
      <c r="E48" s="47" t="s">
        <v>60</v>
      </c>
      <c r="F48" s="42" t="s">
        <v>9</v>
      </c>
      <c r="G48" s="14" t="s">
        <v>46</v>
      </c>
      <c r="H48" s="14">
        <v>45</v>
      </c>
      <c r="I48" s="41">
        <v>2.4700000000000002</v>
      </c>
      <c r="J48" s="29">
        <v>147</v>
      </c>
    </row>
    <row r="49" spans="1:10" s="15" customFormat="1" ht="15.75" customHeight="1">
      <c r="A49" s="42" t="s">
        <v>24</v>
      </c>
      <c r="B49" s="17" t="s">
        <v>58</v>
      </c>
      <c r="C49" s="17">
        <v>50</v>
      </c>
      <c r="D49" s="41">
        <v>0</v>
      </c>
      <c r="E49" s="26">
        <f>D49*C49*1.2*1.1</f>
        <v>0</v>
      </c>
      <c r="F49" s="42" t="s">
        <v>3</v>
      </c>
      <c r="G49" s="14" t="s">
        <v>48</v>
      </c>
      <c r="H49" s="14">
        <v>37.5</v>
      </c>
      <c r="I49" s="41">
        <v>3</v>
      </c>
      <c r="J49" s="29">
        <v>150</v>
      </c>
    </row>
    <row r="50" spans="1:10" s="15" customFormat="1" ht="15.75" customHeight="1">
      <c r="A50" s="42" t="s">
        <v>22</v>
      </c>
      <c r="B50" s="17" t="s">
        <v>58</v>
      </c>
      <c r="C50" s="17">
        <v>50</v>
      </c>
      <c r="D50" s="41">
        <v>2.8</v>
      </c>
      <c r="E50" s="26">
        <v>185</v>
      </c>
      <c r="F50" s="42" t="s">
        <v>3</v>
      </c>
      <c r="G50" s="14" t="s">
        <v>43</v>
      </c>
      <c r="H50" s="14">
        <v>25</v>
      </c>
      <c r="I50" s="41">
        <v>3</v>
      </c>
      <c r="J50" s="29">
        <v>100</v>
      </c>
    </row>
    <row r="51" spans="1:10" s="15" customFormat="1" ht="15.75" customHeight="1">
      <c r="A51" s="42" t="s">
        <v>8</v>
      </c>
      <c r="B51" s="17" t="s">
        <v>58</v>
      </c>
      <c r="C51" s="17">
        <v>50</v>
      </c>
      <c r="D51" s="41">
        <v>3.5</v>
      </c>
      <c r="E51" s="26">
        <v>235</v>
      </c>
      <c r="F51" s="42" t="s">
        <v>30</v>
      </c>
      <c r="G51" s="14" t="s">
        <v>44</v>
      </c>
      <c r="H51" s="14">
        <v>22.5</v>
      </c>
      <c r="I51" s="41">
        <v>3.6</v>
      </c>
      <c r="J51" s="29">
        <v>110</v>
      </c>
    </row>
    <row r="52" spans="1:10" s="15" customFormat="1" ht="15.75" customHeight="1">
      <c r="A52" s="42" t="s">
        <v>2</v>
      </c>
      <c r="B52" s="17" t="s">
        <v>58</v>
      </c>
      <c r="C52" s="17">
        <v>50</v>
      </c>
      <c r="D52" s="41">
        <v>0</v>
      </c>
      <c r="E52" s="26">
        <f>D52*C52*1.2*1.1</f>
        <v>0</v>
      </c>
      <c r="F52" s="42" t="s">
        <v>30</v>
      </c>
      <c r="G52" s="14" t="s">
        <v>63</v>
      </c>
      <c r="H52" s="14">
        <v>27</v>
      </c>
      <c r="I52" s="41">
        <v>3.6</v>
      </c>
      <c r="J52" s="29">
        <v>130</v>
      </c>
    </row>
    <row r="53" spans="1:10" s="15" customFormat="1" ht="15.75" customHeight="1">
      <c r="A53" s="42" t="s">
        <v>10</v>
      </c>
      <c r="B53" s="17" t="s">
        <v>58</v>
      </c>
      <c r="C53" s="17">
        <v>50</v>
      </c>
      <c r="D53" s="41">
        <v>2.7</v>
      </c>
      <c r="E53" s="26">
        <v>180</v>
      </c>
      <c r="F53" s="42" t="s">
        <v>30</v>
      </c>
      <c r="G53" s="14" t="s">
        <v>64</v>
      </c>
      <c r="H53" s="14">
        <v>30</v>
      </c>
      <c r="I53" s="41">
        <v>3.6</v>
      </c>
      <c r="J53" s="29">
        <v>143</v>
      </c>
    </row>
    <row r="54" spans="1:10" s="15" customFormat="1" ht="15.75" customHeight="1">
      <c r="A54" s="42" t="s">
        <v>23</v>
      </c>
      <c r="B54" s="17" t="s">
        <v>45</v>
      </c>
      <c r="C54" s="17">
        <v>67.5</v>
      </c>
      <c r="D54" s="41">
        <v>1.3</v>
      </c>
      <c r="E54" s="26">
        <v>116</v>
      </c>
      <c r="F54" s="42" t="s">
        <v>47</v>
      </c>
      <c r="G54" s="14" t="s">
        <v>42</v>
      </c>
      <c r="H54" s="14">
        <v>15</v>
      </c>
      <c r="I54" s="41">
        <v>1.7</v>
      </c>
      <c r="J54" s="29">
        <v>35</v>
      </c>
    </row>
    <row r="55" spans="1:10" s="15" customFormat="1" ht="15.75" customHeight="1">
      <c r="A55" s="42" t="s">
        <v>11</v>
      </c>
      <c r="B55" s="17" t="s">
        <v>45</v>
      </c>
      <c r="C55" s="17">
        <v>67.5</v>
      </c>
      <c r="D55" s="41">
        <v>1.6</v>
      </c>
      <c r="E55" s="26">
        <v>140</v>
      </c>
      <c r="F55" s="42" t="s">
        <v>47</v>
      </c>
      <c r="G55" s="14" t="s">
        <v>43</v>
      </c>
      <c r="H55" s="14">
        <v>25</v>
      </c>
      <c r="I55" s="41">
        <v>1.7</v>
      </c>
      <c r="J55" s="29">
        <v>56</v>
      </c>
    </row>
    <row r="56" spans="1:10" s="15" customFormat="1" ht="15.75" customHeight="1">
      <c r="A56" s="42" t="s">
        <v>11</v>
      </c>
      <c r="B56" s="17" t="s">
        <v>65</v>
      </c>
      <c r="C56" s="17">
        <v>3.75</v>
      </c>
      <c r="D56" s="41">
        <v>1.4</v>
      </c>
      <c r="E56" s="26">
        <v>8</v>
      </c>
      <c r="F56" s="42" t="s">
        <v>40</v>
      </c>
      <c r="G56" s="14" t="s">
        <v>42</v>
      </c>
      <c r="H56" s="14">
        <v>15</v>
      </c>
      <c r="I56" s="41">
        <v>1.9</v>
      </c>
      <c r="J56" s="29">
        <v>38</v>
      </c>
    </row>
    <row r="57" spans="1:10" s="15" customFormat="1" ht="15.75" customHeight="1">
      <c r="A57" s="42" t="s">
        <v>11</v>
      </c>
      <c r="B57" s="17" t="s">
        <v>66</v>
      </c>
      <c r="C57" s="17">
        <v>6.25</v>
      </c>
      <c r="D57" s="41">
        <v>1.4</v>
      </c>
      <c r="E57" s="26">
        <v>13</v>
      </c>
      <c r="F57" s="42" t="s">
        <v>40</v>
      </c>
      <c r="G57" s="14" t="s">
        <v>43</v>
      </c>
      <c r="H57" s="14">
        <v>25</v>
      </c>
      <c r="I57" s="41">
        <v>1.9</v>
      </c>
      <c r="J57" s="29">
        <v>63</v>
      </c>
    </row>
    <row r="58" spans="1:10" s="15" customFormat="1" ht="15.75" customHeight="1">
      <c r="A58" s="42" t="s">
        <v>11</v>
      </c>
      <c r="B58" s="17" t="s">
        <v>67</v>
      </c>
      <c r="C58" s="17">
        <v>8.75</v>
      </c>
      <c r="D58" s="41">
        <v>1.4</v>
      </c>
      <c r="E58" s="26">
        <v>18</v>
      </c>
      <c r="F58" s="42" t="s">
        <v>40</v>
      </c>
      <c r="G58" s="14" t="s">
        <v>44</v>
      </c>
      <c r="H58" s="14">
        <v>22.5</v>
      </c>
      <c r="I58" s="41">
        <v>1.9</v>
      </c>
      <c r="J58" s="29">
        <v>63</v>
      </c>
    </row>
    <row r="59" spans="1:10" s="15" customFormat="1" ht="15.75" customHeight="1">
      <c r="A59" s="42" t="s">
        <v>11</v>
      </c>
      <c r="B59" s="14" t="s">
        <v>68</v>
      </c>
      <c r="C59" s="22">
        <v>12.5</v>
      </c>
      <c r="D59" s="41">
        <v>1.4</v>
      </c>
      <c r="E59" s="26">
        <v>26</v>
      </c>
      <c r="F59" s="292" t="s">
        <v>56</v>
      </c>
      <c r="G59" s="292"/>
      <c r="H59" s="293" t="s">
        <v>41</v>
      </c>
      <c r="I59" s="294">
        <v>22</v>
      </c>
      <c r="J59" s="296">
        <v>27</v>
      </c>
    </row>
    <row r="60" spans="1:10" s="15" customFormat="1" ht="15.75" customHeight="1">
      <c r="A60" s="42" t="s">
        <v>9</v>
      </c>
      <c r="B60" s="17" t="s">
        <v>46</v>
      </c>
      <c r="C60" s="17">
        <v>45</v>
      </c>
      <c r="D60" s="41">
        <v>1.85</v>
      </c>
      <c r="E60" s="26">
        <v>105</v>
      </c>
      <c r="F60" s="292"/>
      <c r="G60" s="292"/>
      <c r="H60" s="293"/>
      <c r="I60" s="294"/>
      <c r="J60" s="296"/>
    </row>
    <row r="61" spans="1:10" ht="12.75" customHeight="1">
      <c r="A61" s="42" t="s">
        <v>3</v>
      </c>
      <c r="B61" s="17" t="s">
        <v>46</v>
      </c>
      <c r="C61" s="48">
        <v>45</v>
      </c>
      <c r="D61" s="41">
        <v>2.2000000000000002</v>
      </c>
      <c r="E61" s="26">
        <v>131</v>
      </c>
    </row>
    <row r="62" spans="1:10" ht="9" customHeight="1">
      <c r="F62" s="295"/>
      <c r="G62" s="295"/>
      <c r="H62" s="295"/>
      <c r="I62" s="295"/>
      <c r="J62" s="295"/>
    </row>
    <row r="63" spans="1:10" ht="11.25" customHeight="1">
      <c r="A63" s="10"/>
      <c r="B63" s="11"/>
      <c r="C63" s="12"/>
      <c r="D63" s="13"/>
      <c r="E63" s="13"/>
      <c r="F63" s="295"/>
      <c r="G63" s="295"/>
      <c r="H63" s="295"/>
      <c r="I63" s="295"/>
      <c r="J63" s="295"/>
    </row>
    <row r="64" spans="1:10" ht="10.5" customHeight="1">
      <c r="A64" s="10"/>
      <c r="B64" s="11"/>
      <c r="C64" s="12"/>
      <c r="D64" s="13"/>
      <c r="E64" s="13"/>
      <c r="F64" s="8"/>
      <c r="G64" s="9"/>
      <c r="H64" s="9"/>
      <c r="I64" s="9"/>
      <c r="J64" s="9"/>
    </row>
    <row r="65" ht="11.25" customHeight="1"/>
    <row r="66" ht="10.5" customHeight="1"/>
    <row r="67" ht="12" customHeight="1"/>
    <row r="68" ht="11.25" customHeight="1"/>
    <row r="69" ht="12" customHeight="1"/>
    <row r="70" ht="15.2" customHeight="1"/>
    <row r="71" ht="15.2" customHeight="1"/>
    <row r="72" ht="15.2" customHeight="1"/>
    <row r="73" ht="15.2" customHeight="1"/>
    <row r="74" ht="15.2" customHeight="1"/>
    <row r="75" ht="15.2" customHeight="1"/>
    <row r="76" ht="15.2" customHeight="1"/>
    <row r="77" ht="15.2" customHeight="1"/>
    <row r="78" ht="15.2" customHeight="1"/>
    <row r="79" ht="15.2" customHeight="1"/>
    <row r="80" ht="15.2" customHeight="1"/>
    <row r="81" spans="6:8" ht="15.2" customHeight="1"/>
    <row r="82" spans="6:8" ht="15.2" customHeight="1"/>
    <row r="83" spans="6:8" ht="15.2" customHeight="1"/>
    <row r="84" spans="6:8" ht="15.2" customHeight="1"/>
    <row r="85" spans="6:8" ht="15.2" customHeight="1"/>
    <row r="86" spans="6:8" ht="15.2" customHeight="1"/>
    <row r="87" spans="6:8" ht="15.2" customHeight="1">
      <c r="F87" s="2"/>
      <c r="G87" s="5"/>
      <c r="H87" s="5"/>
    </row>
    <row r="88" spans="6:8" ht="15.2" customHeight="1">
      <c r="F88" s="2"/>
      <c r="G88" s="5"/>
      <c r="H88" s="5"/>
    </row>
    <row r="89" spans="6:8" ht="15.2" customHeight="1">
      <c r="F89" s="2"/>
      <c r="G89" s="5"/>
      <c r="H89" s="5"/>
    </row>
    <row r="90" spans="6:8" ht="15.2" customHeight="1">
      <c r="F90" s="2"/>
      <c r="G90" s="5"/>
      <c r="H90" s="5"/>
    </row>
    <row r="91" spans="6:8" ht="15.2" customHeight="1">
      <c r="F91" s="2"/>
      <c r="G91" s="5"/>
      <c r="H91" s="5"/>
    </row>
    <row r="92" spans="6:8" ht="15.75" customHeight="1">
      <c r="F92" s="2"/>
      <c r="G92" s="5"/>
      <c r="H92" s="5"/>
    </row>
    <row r="93" spans="6:8">
      <c r="F93" s="2"/>
      <c r="G93" s="5"/>
      <c r="H93" s="5"/>
    </row>
    <row r="94" spans="6:8">
      <c r="F94" s="2"/>
      <c r="G94" s="5"/>
      <c r="H94" s="5"/>
    </row>
    <row r="95" spans="6:8">
      <c r="F95" s="2"/>
      <c r="G95" s="5"/>
      <c r="H95" s="5"/>
    </row>
    <row r="96" spans="6:8">
      <c r="F96" s="2"/>
      <c r="G96" s="5"/>
      <c r="H96" s="5"/>
    </row>
    <row r="97" spans="6:8">
      <c r="F97" s="2"/>
      <c r="G97" s="5"/>
      <c r="H97" s="5"/>
    </row>
    <row r="98" spans="6:8">
      <c r="F98" s="2"/>
      <c r="G98" s="5"/>
      <c r="H98" s="5"/>
    </row>
    <row r="99" spans="6:8">
      <c r="F99" s="2"/>
      <c r="G99" s="5"/>
      <c r="H99" s="5"/>
    </row>
    <row r="100" spans="6:8">
      <c r="F100" s="2"/>
      <c r="G100" s="5"/>
      <c r="H100" s="5"/>
    </row>
    <row r="101" spans="6:8">
      <c r="F101" s="2"/>
      <c r="G101" s="5"/>
      <c r="H101" s="5"/>
    </row>
    <row r="102" spans="6:8">
      <c r="F102" s="2"/>
      <c r="G102" s="5"/>
      <c r="H102" s="5"/>
    </row>
    <row r="103" spans="6:8">
      <c r="F103" s="2"/>
      <c r="G103" s="5"/>
      <c r="H103" s="5"/>
    </row>
    <row r="104" spans="6:8">
      <c r="F104" s="2"/>
      <c r="G104" s="5"/>
      <c r="H104" s="5"/>
    </row>
    <row r="105" spans="6:8">
      <c r="F105" s="2"/>
      <c r="G105" s="5"/>
      <c r="H105" s="5"/>
    </row>
    <row r="106" spans="6:8">
      <c r="F106" s="2"/>
      <c r="G106" s="5"/>
      <c r="H106" s="5"/>
    </row>
    <row r="107" spans="6:8">
      <c r="F107" s="2"/>
      <c r="G107" s="5"/>
      <c r="H107" s="5"/>
    </row>
    <row r="108" spans="6:8">
      <c r="F108" s="2"/>
      <c r="G108" s="5"/>
      <c r="H108" s="5"/>
    </row>
    <row r="109" spans="6:8">
      <c r="F109" s="2"/>
      <c r="G109" s="5"/>
      <c r="H109" s="5"/>
    </row>
    <row r="110" spans="6:8">
      <c r="F110" s="2"/>
      <c r="G110" s="5"/>
      <c r="H110" s="5"/>
    </row>
    <row r="111" spans="6:8">
      <c r="F111" s="2"/>
      <c r="G111" s="5"/>
      <c r="H111" s="5"/>
    </row>
    <row r="112" spans="6:8">
      <c r="F112" s="2"/>
      <c r="G112" s="5"/>
      <c r="H112" s="5"/>
    </row>
    <row r="113" spans="6:8">
      <c r="F113" s="2"/>
      <c r="G113" s="5"/>
      <c r="H113" s="5"/>
    </row>
    <row r="114" spans="6:8">
      <c r="F114" s="2"/>
      <c r="G114" s="5"/>
      <c r="H114" s="5"/>
    </row>
    <row r="115" spans="6:8">
      <c r="F115" s="2"/>
      <c r="G115" s="5"/>
      <c r="H115" s="5"/>
    </row>
    <row r="116" spans="6:8">
      <c r="F116" s="2"/>
      <c r="G116" s="5"/>
      <c r="H116" s="5"/>
    </row>
    <row r="117" spans="6:8">
      <c r="F117" s="2"/>
      <c r="G117" s="5"/>
      <c r="H117" s="5"/>
    </row>
    <row r="118" spans="6:8">
      <c r="F118" s="2"/>
      <c r="G118" s="5"/>
      <c r="H118" s="5"/>
    </row>
    <row r="119" spans="6:8">
      <c r="F119" s="2"/>
      <c r="G119" s="5"/>
      <c r="H119" s="5"/>
    </row>
    <row r="120" spans="6:8">
      <c r="F120" s="2"/>
      <c r="G120" s="5"/>
      <c r="H120" s="5"/>
    </row>
    <row r="121" spans="6:8">
      <c r="F121" s="2"/>
      <c r="G121" s="5"/>
      <c r="H121" s="5"/>
    </row>
    <row r="122" spans="6:8">
      <c r="F122" s="2"/>
      <c r="G122" s="5"/>
      <c r="H122" s="5"/>
    </row>
    <row r="123" spans="6:8">
      <c r="F123" s="2"/>
      <c r="G123" s="5"/>
      <c r="H123" s="5"/>
    </row>
    <row r="124" spans="6:8">
      <c r="F124" s="2"/>
      <c r="G124" s="5"/>
      <c r="H124" s="5"/>
    </row>
    <row r="125" spans="6:8">
      <c r="F125" s="2"/>
      <c r="G125" s="5"/>
      <c r="H125" s="5"/>
    </row>
    <row r="126" spans="6:8">
      <c r="F126" s="2"/>
      <c r="G126" s="5"/>
      <c r="H126" s="5"/>
    </row>
    <row r="127" spans="6:8">
      <c r="F127" s="2"/>
      <c r="G127" s="5"/>
      <c r="H127" s="5"/>
    </row>
    <row r="128" spans="6:8">
      <c r="F128" s="2"/>
      <c r="G128" s="5"/>
      <c r="H128" s="5"/>
    </row>
    <row r="129" spans="6:8">
      <c r="F129" s="2"/>
      <c r="G129" s="5"/>
      <c r="H129" s="5"/>
    </row>
    <row r="130" spans="6:8">
      <c r="F130" s="2"/>
      <c r="G130" s="5"/>
      <c r="H130" s="5"/>
    </row>
    <row r="131" spans="6:8">
      <c r="F131" s="2"/>
      <c r="G131" s="5"/>
      <c r="H131" s="5"/>
    </row>
    <row r="132" spans="6:8">
      <c r="F132" s="2"/>
      <c r="G132" s="5"/>
      <c r="H132" s="5"/>
    </row>
    <row r="133" spans="6:8">
      <c r="F133" s="2"/>
      <c r="G133" s="5"/>
      <c r="H133" s="5"/>
    </row>
    <row r="134" spans="6:8">
      <c r="F134" s="2"/>
      <c r="G134" s="5"/>
      <c r="H134" s="5"/>
    </row>
    <row r="135" spans="6:8">
      <c r="F135" s="2"/>
      <c r="G135" s="5"/>
      <c r="H135" s="5"/>
    </row>
    <row r="136" spans="6:8">
      <c r="F136" s="2"/>
      <c r="G136" s="5"/>
      <c r="H136" s="5"/>
    </row>
    <row r="137" spans="6:8">
      <c r="F137" s="2"/>
      <c r="G137" s="5"/>
      <c r="H137" s="5"/>
    </row>
    <row r="138" spans="6:8">
      <c r="F138" s="2"/>
      <c r="G138" s="5"/>
      <c r="H138" s="5"/>
    </row>
    <row r="139" spans="6:8">
      <c r="F139" s="2"/>
      <c r="G139" s="5"/>
      <c r="H139" s="5"/>
    </row>
    <row r="140" spans="6:8">
      <c r="F140" s="2"/>
      <c r="G140" s="5"/>
      <c r="H140" s="5"/>
    </row>
    <row r="141" spans="6:8">
      <c r="F141" s="2"/>
      <c r="G141" s="5"/>
      <c r="H141" s="5"/>
    </row>
    <row r="142" spans="6:8">
      <c r="F142" s="2"/>
      <c r="G142" s="5"/>
      <c r="H142" s="5"/>
    </row>
    <row r="143" spans="6:8">
      <c r="F143" s="2"/>
      <c r="G143" s="5"/>
      <c r="H143" s="5"/>
    </row>
    <row r="144" spans="6:8">
      <c r="F144" s="2"/>
      <c r="G144" s="5"/>
      <c r="H144" s="5"/>
    </row>
    <row r="145" spans="6:8">
      <c r="F145" s="2"/>
      <c r="G145" s="5"/>
      <c r="H145" s="5"/>
    </row>
    <row r="146" spans="6:8">
      <c r="F146" s="2"/>
      <c r="G146" s="5"/>
      <c r="H146" s="5"/>
    </row>
    <row r="147" spans="6:8">
      <c r="F147" s="2"/>
      <c r="G147" s="5"/>
      <c r="H147" s="5"/>
    </row>
    <row r="148" spans="6:8">
      <c r="F148" s="2"/>
      <c r="G148" s="5"/>
      <c r="H148" s="5"/>
    </row>
  </sheetData>
  <mergeCells count="54">
    <mergeCell ref="A48:D48"/>
    <mergeCell ref="F59:G60"/>
    <mergeCell ref="H59:H60"/>
    <mergeCell ref="I59:I60"/>
    <mergeCell ref="F62:J63"/>
    <mergeCell ref="J59:J60"/>
    <mergeCell ref="B47:C47"/>
    <mergeCell ref="B32:C32"/>
    <mergeCell ref="B36:C36"/>
    <mergeCell ref="B46:C46"/>
    <mergeCell ref="B45:C45"/>
    <mergeCell ref="B42:C42"/>
    <mergeCell ref="B43:C43"/>
    <mergeCell ref="B38:C38"/>
    <mergeCell ref="B37:C37"/>
    <mergeCell ref="B33:C33"/>
    <mergeCell ref="B44:C44"/>
    <mergeCell ref="A41:D41"/>
    <mergeCell ref="A40:C40"/>
    <mergeCell ref="A39:D39"/>
    <mergeCell ref="B34:C34"/>
    <mergeCell ref="B35:C35"/>
    <mergeCell ref="A7:J7"/>
    <mergeCell ref="A8:J8"/>
    <mergeCell ref="I9:I11"/>
    <mergeCell ref="A6:J6"/>
    <mergeCell ref="A21:D21"/>
    <mergeCell ref="G9:G11"/>
    <mergeCell ref="A14:D14"/>
    <mergeCell ref="A9:A11"/>
    <mergeCell ref="C9:C11"/>
    <mergeCell ref="D9:D11"/>
    <mergeCell ref="B9:B11"/>
    <mergeCell ref="F9:F11"/>
    <mergeCell ref="F12:I12"/>
    <mergeCell ref="A12:D12"/>
    <mergeCell ref="J9:J11"/>
    <mergeCell ref="A1:B4"/>
    <mergeCell ref="A5:B5"/>
    <mergeCell ref="C1:J1"/>
    <mergeCell ref="C2:J2"/>
    <mergeCell ref="C3:J3"/>
    <mergeCell ref="C4:J4"/>
    <mergeCell ref="C5:J5"/>
    <mergeCell ref="B30:C30"/>
    <mergeCell ref="B29:C29"/>
    <mergeCell ref="B26:C26"/>
    <mergeCell ref="B28:C28"/>
    <mergeCell ref="B31:C31"/>
    <mergeCell ref="B25:C25"/>
    <mergeCell ref="B27:C27"/>
    <mergeCell ref="H9:H11"/>
    <mergeCell ref="E9:E11"/>
    <mergeCell ref="A24:D24"/>
  </mergeCells>
  <phoneticPr fontId="2" type="noConversion"/>
  <printOptions horizontalCentered="1"/>
  <pageMargins left="0.25" right="0.25" top="0.75" bottom="0.75" header="0.3" footer="0.3"/>
  <pageSetup paperSize="9" scale="7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opLeftCell="A27" workbookViewId="0">
      <selection activeCell="A39" sqref="A39:B39"/>
    </sheetView>
  </sheetViews>
  <sheetFormatPr defaultRowHeight="12.75"/>
  <cols>
    <col min="1" max="1" width="21.28515625" customWidth="1"/>
    <col min="2" max="3" width="8.5703125" customWidth="1"/>
    <col min="4" max="4" width="9.5703125" customWidth="1"/>
    <col min="5" max="5" width="22.42578125" customWidth="1"/>
    <col min="6" max="6" width="8.140625" customWidth="1"/>
    <col min="7" max="7" width="16.42578125" customWidth="1"/>
    <col min="8" max="8" width="17" style="69" customWidth="1"/>
    <col min="9" max="9" width="16.5703125" style="69" customWidth="1"/>
    <col min="10" max="10" width="15.42578125" style="69" customWidth="1"/>
    <col min="11" max="11" width="9.5703125" style="69" customWidth="1"/>
    <col min="12" max="12" width="6.5703125" style="69" customWidth="1"/>
    <col min="13" max="13" width="7.28515625" style="69" customWidth="1"/>
    <col min="14" max="18" width="20.140625" customWidth="1"/>
  </cols>
  <sheetData>
    <row r="1" spans="1:13" ht="44.25" customHeight="1">
      <c r="A1" s="487" t="s">
        <v>150</v>
      </c>
      <c r="B1" s="489" t="s">
        <v>151</v>
      </c>
      <c r="C1" s="487" t="s">
        <v>152</v>
      </c>
      <c r="D1" s="488"/>
      <c r="E1" s="488"/>
      <c r="F1" s="487" t="s">
        <v>101</v>
      </c>
      <c r="G1" s="484" t="s">
        <v>207</v>
      </c>
      <c r="H1" s="484" t="s">
        <v>209</v>
      </c>
      <c r="I1" s="484" t="s">
        <v>208</v>
      </c>
      <c r="J1" s="468"/>
    </row>
    <row r="2" spans="1:13" ht="47.25" customHeight="1">
      <c r="A2" s="488"/>
      <c r="B2" s="490"/>
      <c r="C2" s="93" t="s">
        <v>153</v>
      </c>
      <c r="D2" s="93" t="s">
        <v>154</v>
      </c>
      <c r="E2" s="93" t="s">
        <v>155</v>
      </c>
      <c r="F2" s="488"/>
      <c r="G2" s="485"/>
      <c r="H2" s="484"/>
      <c r="I2" s="485"/>
      <c r="J2" s="468"/>
    </row>
    <row r="3" spans="1:13" ht="45.75" customHeight="1">
      <c r="A3" s="481" t="s">
        <v>206</v>
      </c>
      <c r="B3" s="481"/>
      <c r="C3" s="481"/>
      <c r="D3" s="481"/>
      <c r="E3" s="481"/>
      <c r="F3" s="481"/>
      <c r="G3" s="481"/>
      <c r="H3" s="481"/>
      <c r="I3" s="481"/>
      <c r="J3" s="468"/>
      <c r="K3"/>
      <c r="L3"/>
      <c r="M3"/>
    </row>
    <row r="4" spans="1:13" ht="24.75" customHeight="1">
      <c r="A4" s="465" t="s">
        <v>156</v>
      </c>
      <c r="B4" s="466"/>
      <c r="C4" s="466"/>
      <c r="D4" s="466"/>
      <c r="E4" s="466"/>
      <c r="F4" s="466"/>
      <c r="G4" s="466"/>
      <c r="H4" s="466"/>
      <c r="I4" s="467"/>
      <c r="J4" s="468"/>
      <c r="L4" s="60"/>
      <c r="M4" s="60"/>
    </row>
    <row r="5" spans="1:13" ht="20.25" customHeight="1">
      <c r="A5" s="482" t="s">
        <v>157</v>
      </c>
      <c r="B5" s="486">
        <v>35</v>
      </c>
      <c r="C5" s="483" t="s">
        <v>158</v>
      </c>
      <c r="D5" s="483" t="s">
        <v>159</v>
      </c>
      <c r="E5" s="78" t="s">
        <v>222</v>
      </c>
      <c r="F5" s="94" t="s">
        <v>210</v>
      </c>
      <c r="G5" s="79">
        <v>15.6</v>
      </c>
      <c r="H5" s="479">
        <v>58</v>
      </c>
      <c r="I5" s="479">
        <v>54</v>
      </c>
      <c r="J5" s="468"/>
    </row>
    <row r="6" spans="1:13" ht="16.5" customHeight="1">
      <c r="A6" s="480"/>
      <c r="B6" s="480"/>
      <c r="C6" s="483"/>
      <c r="D6" s="483"/>
      <c r="E6" s="78" t="s">
        <v>223</v>
      </c>
      <c r="F6" s="94" t="s">
        <v>210</v>
      </c>
      <c r="G6" s="79">
        <v>13.9</v>
      </c>
      <c r="H6" s="480"/>
      <c r="I6" s="480"/>
      <c r="J6" s="468"/>
    </row>
    <row r="7" spans="1:13" ht="17.25" customHeight="1">
      <c r="A7" s="90" t="s">
        <v>162</v>
      </c>
      <c r="B7" s="94">
        <v>50</v>
      </c>
      <c r="C7" s="483"/>
      <c r="D7" s="483"/>
      <c r="E7" s="94" t="s">
        <v>163</v>
      </c>
      <c r="F7" s="94" t="s">
        <v>161</v>
      </c>
      <c r="G7" s="94"/>
      <c r="H7" s="92">
        <v>76</v>
      </c>
      <c r="I7" s="479">
        <v>72</v>
      </c>
      <c r="J7" s="468"/>
    </row>
    <row r="8" spans="1:13" ht="19.5" customHeight="1">
      <c r="A8" s="90" t="s">
        <v>164</v>
      </c>
      <c r="B8" s="89">
        <v>60</v>
      </c>
      <c r="C8" s="483"/>
      <c r="D8" s="483"/>
      <c r="E8" s="94" t="s">
        <v>165</v>
      </c>
      <c r="F8" s="94" t="s">
        <v>161</v>
      </c>
      <c r="G8" s="94"/>
      <c r="H8" s="92">
        <v>91</v>
      </c>
      <c r="I8" s="479">
        <v>86</v>
      </c>
      <c r="J8" s="468"/>
    </row>
    <row r="9" spans="1:13" ht="24.75" customHeight="1">
      <c r="A9" s="465" t="s">
        <v>166</v>
      </c>
      <c r="B9" s="466"/>
      <c r="C9" s="466"/>
      <c r="D9" s="466"/>
      <c r="E9" s="466"/>
      <c r="F9" s="466"/>
      <c r="G9" s="466"/>
      <c r="H9" s="466"/>
      <c r="I9" s="467"/>
      <c r="J9" s="468"/>
    </row>
    <row r="10" spans="1:13" ht="23.25" customHeight="1">
      <c r="A10" s="70" t="s">
        <v>167</v>
      </c>
      <c r="B10" s="89">
        <v>75</v>
      </c>
      <c r="C10" s="482" t="s">
        <v>158</v>
      </c>
      <c r="D10" s="482" t="s">
        <v>159</v>
      </c>
      <c r="E10" s="94" t="s">
        <v>163</v>
      </c>
      <c r="F10" s="94" t="s">
        <v>161</v>
      </c>
      <c r="G10" s="94"/>
      <c r="H10" s="92">
        <v>110</v>
      </c>
      <c r="I10" s="479">
        <v>103</v>
      </c>
      <c r="J10" s="468"/>
    </row>
    <row r="11" spans="1:13" ht="23.25" customHeight="1">
      <c r="A11" s="90" t="s">
        <v>168</v>
      </c>
      <c r="B11" s="89">
        <v>90</v>
      </c>
      <c r="C11" s="480"/>
      <c r="D11" s="480"/>
      <c r="E11" s="94" t="s">
        <v>169</v>
      </c>
      <c r="F11" s="94" t="s">
        <v>161</v>
      </c>
      <c r="G11" s="94"/>
      <c r="H11" s="92">
        <v>133</v>
      </c>
      <c r="I11" s="479">
        <v>124</v>
      </c>
      <c r="J11" s="468"/>
    </row>
    <row r="12" spans="1:13" ht="24.75" customHeight="1">
      <c r="A12" s="465" t="s">
        <v>170</v>
      </c>
      <c r="B12" s="466"/>
      <c r="C12" s="466"/>
      <c r="D12" s="466"/>
      <c r="E12" s="466"/>
      <c r="F12" s="466"/>
      <c r="G12" s="466"/>
      <c r="H12" s="466"/>
      <c r="I12" s="467"/>
      <c r="J12" s="468"/>
    </row>
    <row r="13" spans="1:13" ht="23.25" customHeight="1">
      <c r="A13" s="90" t="s">
        <v>171</v>
      </c>
      <c r="B13" s="89">
        <v>85</v>
      </c>
      <c r="C13" s="71" t="s">
        <v>158</v>
      </c>
      <c r="D13" s="71" t="s">
        <v>159</v>
      </c>
      <c r="E13" s="94" t="s">
        <v>160</v>
      </c>
      <c r="F13" s="94" t="s">
        <v>161</v>
      </c>
      <c r="G13" s="94"/>
      <c r="H13" s="92">
        <v>120</v>
      </c>
      <c r="I13" s="479">
        <v>111</v>
      </c>
      <c r="J13" s="468"/>
    </row>
    <row r="14" spans="1:13" ht="24.75" customHeight="1">
      <c r="A14" s="465" t="s">
        <v>172</v>
      </c>
      <c r="B14" s="466"/>
      <c r="C14" s="466"/>
      <c r="D14" s="466"/>
      <c r="E14" s="466"/>
      <c r="F14" s="466"/>
      <c r="G14" s="466"/>
      <c r="H14" s="466"/>
      <c r="I14" s="467"/>
      <c r="J14" s="468"/>
    </row>
    <row r="15" spans="1:13" ht="15" customHeight="1">
      <c r="A15" s="492" t="s">
        <v>173</v>
      </c>
      <c r="B15" s="312">
        <v>110</v>
      </c>
      <c r="C15" s="483" t="s">
        <v>158</v>
      </c>
      <c r="D15" s="483" t="s">
        <v>174</v>
      </c>
      <c r="E15" s="78" t="s">
        <v>211</v>
      </c>
      <c r="F15" s="94" t="s">
        <v>210</v>
      </c>
      <c r="G15" s="79">
        <v>28.3</v>
      </c>
      <c r="H15" s="479">
        <v>158</v>
      </c>
      <c r="I15" s="479">
        <v>142</v>
      </c>
      <c r="J15" s="468"/>
    </row>
    <row r="16" spans="1:13" ht="15" customHeight="1">
      <c r="A16" s="480"/>
      <c r="B16" s="480"/>
      <c r="C16" s="483"/>
      <c r="D16" s="483"/>
      <c r="E16" s="78" t="s">
        <v>212</v>
      </c>
      <c r="F16" s="94" t="s">
        <v>210</v>
      </c>
      <c r="G16" s="79">
        <v>28.3</v>
      </c>
      <c r="H16" s="480"/>
      <c r="I16" s="480"/>
      <c r="J16" s="468"/>
    </row>
    <row r="17" spans="1:10" ht="15.75" customHeight="1">
      <c r="A17" s="91" t="s">
        <v>175</v>
      </c>
      <c r="B17" s="89">
        <v>135</v>
      </c>
      <c r="C17" s="491"/>
      <c r="D17" s="491"/>
      <c r="E17" s="94" t="s">
        <v>176</v>
      </c>
      <c r="F17" s="94" t="s">
        <v>161</v>
      </c>
      <c r="G17" s="94"/>
      <c r="H17" s="92">
        <v>182</v>
      </c>
      <c r="I17" s="479">
        <v>170</v>
      </c>
      <c r="J17" s="468"/>
    </row>
    <row r="18" spans="1:10" ht="15.75" customHeight="1">
      <c r="A18" s="90" t="s">
        <v>177</v>
      </c>
      <c r="B18" s="89">
        <v>150</v>
      </c>
      <c r="C18" s="491"/>
      <c r="D18" s="491"/>
      <c r="E18" s="94" t="s">
        <v>178</v>
      </c>
      <c r="F18" s="94" t="s">
        <v>161</v>
      </c>
      <c r="G18" s="94"/>
      <c r="H18" s="92">
        <v>200</v>
      </c>
      <c r="I18" s="479">
        <v>187</v>
      </c>
      <c r="J18" s="468"/>
    </row>
    <row r="19" spans="1:10" ht="24.75" customHeight="1">
      <c r="A19" s="465" t="s">
        <v>179</v>
      </c>
      <c r="B19" s="466"/>
      <c r="C19" s="466"/>
      <c r="D19" s="466"/>
      <c r="E19" s="466"/>
      <c r="F19" s="466"/>
      <c r="G19" s="466"/>
      <c r="H19" s="466"/>
      <c r="I19" s="467"/>
      <c r="J19" s="468"/>
    </row>
    <row r="20" spans="1:10" ht="18" customHeight="1">
      <c r="A20" s="90" t="s">
        <v>180</v>
      </c>
      <c r="B20" s="89">
        <v>125</v>
      </c>
      <c r="C20" s="482" t="s">
        <v>158</v>
      </c>
      <c r="D20" s="482" t="s">
        <v>159</v>
      </c>
      <c r="E20" s="94" t="s">
        <v>169</v>
      </c>
      <c r="F20" s="94" t="s">
        <v>161</v>
      </c>
      <c r="G20" s="94"/>
      <c r="H20" s="92">
        <v>170</v>
      </c>
      <c r="I20" s="479">
        <v>159</v>
      </c>
      <c r="J20" s="468"/>
    </row>
    <row r="21" spans="1:10" ht="20.25" customHeight="1">
      <c r="A21" s="90" t="s">
        <v>181</v>
      </c>
      <c r="B21" s="89">
        <v>190</v>
      </c>
      <c r="C21" s="491"/>
      <c r="D21" s="491"/>
      <c r="E21" s="94" t="s">
        <v>182</v>
      </c>
      <c r="F21" s="94" t="s">
        <v>161</v>
      </c>
      <c r="G21" s="94"/>
      <c r="H21" s="92">
        <v>248</v>
      </c>
      <c r="I21" s="479">
        <v>232</v>
      </c>
      <c r="J21" s="468"/>
    </row>
    <row r="22" spans="1:10" ht="24.75" customHeight="1">
      <c r="A22" s="465" t="s">
        <v>183</v>
      </c>
      <c r="B22" s="466"/>
      <c r="C22" s="466"/>
      <c r="D22" s="466"/>
      <c r="E22" s="466"/>
      <c r="F22" s="466"/>
      <c r="G22" s="466"/>
      <c r="H22" s="466"/>
      <c r="I22" s="467"/>
      <c r="J22" s="468"/>
    </row>
    <row r="23" spans="1:10" ht="23.25" customHeight="1">
      <c r="A23" s="90" t="s">
        <v>184</v>
      </c>
      <c r="B23" s="89">
        <v>105</v>
      </c>
      <c r="C23" s="482" t="s">
        <v>158</v>
      </c>
      <c r="D23" s="482" t="s">
        <v>159</v>
      </c>
      <c r="E23" s="94" t="s">
        <v>185</v>
      </c>
      <c r="F23" s="94" t="s">
        <v>161</v>
      </c>
      <c r="G23" s="94"/>
      <c r="H23" s="92">
        <v>144</v>
      </c>
      <c r="I23" s="479">
        <v>135</v>
      </c>
      <c r="J23" s="468"/>
    </row>
    <row r="24" spans="1:10" ht="23.25" customHeight="1">
      <c r="A24" s="91" t="s">
        <v>186</v>
      </c>
      <c r="B24" s="89">
        <v>115</v>
      </c>
      <c r="C24" s="491"/>
      <c r="D24" s="491"/>
      <c r="E24" s="94" t="s">
        <v>185</v>
      </c>
      <c r="F24" s="94" t="s">
        <v>161</v>
      </c>
      <c r="G24" s="94"/>
      <c r="H24" s="92">
        <v>161</v>
      </c>
      <c r="I24" s="479">
        <v>151</v>
      </c>
      <c r="J24" s="468"/>
    </row>
    <row r="25" spans="1:10" ht="23.25" customHeight="1">
      <c r="A25" s="90" t="s">
        <v>187</v>
      </c>
      <c r="B25" s="89">
        <v>160</v>
      </c>
      <c r="C25" s="491"/>
      <c r="D25" s="491"/>
      <c r="E25" s="94" t="s">
        <v>188</v>
      </c>
      <c r="F25" s="94" t="s">
        <v>161</v>
      </c>
      <c r="G25" s="94"/>
      <c r="H25" s="92">
        <v>213</v>
      </c>
      <c r="I25" s="479">
        <v>200</v>
      </c>
      <c r="J25" s="468"/>
    </row>
    <row r="26" spans="1:10" ht="23.25" customHeight="1">
      <c r="A26" s="90" t="s">
        <v>189</v>
      </c>
      <c r="B26" s="89">
        <v>170</v>
      </c>
      <c r="C26" s="491"/>
      <c r="D26" s="491"/>
      <c r="E26" s="94" t="s">
        <v>188</v>
      </c>
      <c r="F26" s="94" t="s">
        <v>161</v>
      </c>
      <c r="G26" s="94"/>
      <c r="H26" s="92">
        <v>225</v>
      </c>
      <c r="I26" s="479">
        <v>211</v>
      </c>
      <c r="J26" s="468"/>
    </row>
    <row r="27" spans="1:10" ht="23.25" customHeight="1">
      <c r="A27" s="90" t="s">
        <v>190</v>
      </c>
      <c r="B27" s="89">
        <v>185</v>
      </c>
      <c r="C27" s="491"/>
      <c r="D27" s="491"/>
      <c r="E27" s="94" t="s">
        <v>191</v>
      </c>
      <c r="F27" s="94" t="s">
        <v>161</v>
      </c>
      <c r="G27" s="94"/>
      <c r="H27" s="92">
        <v>253</v>
      </c>
      <c r="I27" s="479">
        <v>236</v>
      </c>
      <c r="J27" s="468"/>
    </row>
    <row r="28" spans="1:10" ht="23.25" customHeight="1">
      <c r="A28" s="90" t="s">
        <v>192</v>
      </c>
      <c r="B28" s="89">
        <v>200</v>
      </c>
      <c r="C28" s="491"/>
      <c r="D28" s="491"/>
      <c r="E28" s="94" t="s">
        <v>193</v>
      </c>
      <c r="F28" s="94" t="s">
        <v>161</v>
      </c>
      <c r="G28" s="94"/>
      <c r="H28" s="92">
        <v>261</v>
      </c>
      <c r="I28" s="494">
        <v>244</v>
      </c>
      <c r="J28" s="468"/>
    </row>
    <row r="29" spans="1:10" ht="18.75" customHeight="1">
      <c r="A29" s="493" t="s">
        <v>213</v>
      </c>
      <c r="B29" s="493"/>
      <c r="C29" s="493"/>
      <c r="D29" s="493"/>
      <c r="E29" s="493"/>
      <c r="F29" s="493"/>
      <c r="G29" s="493"/>
      <c r="H29" s="493"/>
      <c r="I29" s="493"/>
      <c r="J29" s="468"/>
    </row>
    <row r="30" spans="1:10" ht="75" customHeight="1">
      <c r="A30" s="83" t="s">
        <v>150</v>
      </c>
      <c r="B30" s="84" t="s">
        <v>151</v>
      </c>
      <c r="C30" s="93" t="s">
        <v>153</v>
      </c>
      <c r="D30" s="93" t="s">
        <v>154</v>
      </c>
      <c r="E30" s="93" t="s">
        <v>155</v>
      </c>
      <c r="F30" s="88" t="s">
        <v>101</v>
      </c>
      <c r="G30" s="83" t="s">
        <v>214</v>
      </c>
      <c r="H30" s="80" t="s">
        <v>221</v>
      </c>
      <c r="I30" s="80" t="s">
        <v>220</v>
      </c>
      <c r="J30" s="80" t="s">
        <v>227</v>
      </c>
    </row>
    <row r="31" spans="1:10" ht="18.75">
      <c r="A31" s="312" t="s">
        <v>215</v>
      </c>
      <c r="B31" s="477" t="s">
        <v>216</v>
      </c>
      <c r="C31" s="478">
        <v>1185</v>
      </c>
      <c r="D31" s="478">
        <v>580</v>
      </c>
      <c r="E31" s="82">
        <v>30</v>
      </c>
      <c r="F31" s="477" t="s">
        <v>161</v>
      </c>
      <c r="G31" s="81" t="s">
        <v>217</v>
      </c>
      <c r="H31" s="85">
        <v>42.9</v>
      </c>
      <c r="I31" s="85">
        <v>158.6</v>
      </c>
      <c r="J31" s="95">
        <v>3.3</v>
      </c>
    </row>
    <row r="32" spans="1:10" ht="18.75">
      <c r="A32" s="312"/>
      <c r="B32" s="477"/>
      <c r="C32" s="478"/>
      <c r="D32" s="478"/>
      <c r="E32" s="82">
        <v>50</v>
      </c>
      <c r="F32" s="477"/>
      <c r="G32" s="81" t="s">
        <v>218</v>
      </c>
      <c r="H32" s="85">
        <v>36.299999999999997</v>
      </c>
      <c r="I32" s="85">
        <v>149.4</v>
      </c>
      <c r="J32" s="95">
        <v>5.18</v>
      </c>
    </row>
    <row r="33" spans="1:10" ht="18.75">
      <c r="A33" s="312"/>
      <c r="B33" s="477"/>
      <c r="C33" s="478"/>
      <c r="D33" s="478"/>
      <c r="E33" s="82">
        <v>100</v>
      </c>
      <c r="F33" s="477"/>
      <c r="G33" s="81" t="s">
        <v>219</v>
      </c>
      <c r="H33" s="85">
        <v>43.6</v>
      </c>
      <c r="I33" s="85">
        <v>157</v>
      </c>
      <c r="J33" s="95">
        <v>10.9</v>
      </c>
    </row>
    <row r="34" spans="1:10" ht="26.25" customHeight="1">
      <c r="A34" s="471" t="s">
        <v>226</v>
      </c>
      <c r="B34" s="472"/>
      <c r="C34" s="472"/>
      <c r="D34" s="472"/>
      <c r="E34" s="472"/>
      <c r="F34" s="472"/>
      <c r="G34" s="472"/>
      <c r="H34" s="472"/>
      <c r="I34" s="472"/>
      <c r="J34" s="472"/>
    </row>
    <row r="35" spans="1:10" ht="12.75" customHeight="1">
      <c r="A35" s="454" t="s">
        <v>150</v>
      </c>
      <c r="B35" s="455"/>
      <c r="C35" s="475" t="s">
        <v>84</v>
      </c>
      <c r="D35" s="476"/>
      <c r="E35" s="475" t="s">
        <v>29</v>
      </c>
      <c r="F35" s="474"/>
      <c r="G35" s="473" t="s">
        <v>231</v>
      </c>
      <c r="H35" s="474"/>
      <c r="I35" s="463" t="s">
        <v>228</v>
      </c>
      <c r="J35" s="463" t="s">
        <v>229</v>
      </c>
    </row>
    <row r="36" spans="1:10" ht="12.75" customHeight="1">
      <c r="A36" s="454"/>
      <c r="B36" s="455"/>
      <c r="C36" s="475"/>
      <c r="D36" s="476"/>
      <c r="E36" s="475"/>
      <c r="F36" s="474"/>
      <c r="G36" s="473"/>
      <c r="H36" s="474"/>
      <c r="I36" s="464"/>
      <c r="J36" s="464"/>
    </row>
    <row r="37" spans="1:10" ht="19.5" customHeight="1">
      <c r="A37" s="454"/>
      <c r="B37" s="455"/>
      <c r="C37" s="475"/>
      <c r="D37" s="476"/>
      <c r="E37" s="475"/>
      <c r="F37" s="474"/>
      <c r="G37" s="473"/>
      <c r="H37" s="474"/>
      <c r="I37" s="464"/>
      <c r="J37" s="464"/>
    </row>
    <row r="38" spans="1:10" ht="49.5" customHeight="1">
      <c r="A38" s="456" t="s">
        <v>230</v>
      </c>
      <c r="B38" s="457"/>
      <c r="C38" s="458" t="s">
        <v>58</v>
      </c>
      <c r="D38" s="459"/>
      <c r="E38" s="460">
        <v>50</v>
      </c>
      <c r="F38" s="461"/>
      <c r="G38" s="462">
        <v>0.64</v>
      </c>
      <c r="H38" s="462"/>
      <c r="I38" s="96">
        <v>38.4</v>
      </c>
      <c r="J38" s="97">
        <v>41</v>
      </c>
    </row>
    <row r="39" spans="1:10" ht="63.75" customHeight="1">
      <c r="A39" s="469" t="s">
        <v>232</v>
      </c>
      <c r="B39" s="470"/>
      <c r="C39" s="458" t="s">
        <v>58</v>
      </c>
      <c r="D39" s="459"/>
      <c r="E39" s="460">
        <v>50</v>
      </c>
      <c r="F39" s="461"/>
      <c r="G39" s="462">
        <v>0.7</v>
      </c>
      <c r="H39" s="462"/>
      <c r="I39" s="96">
        <v>42</v>
      </c>
      <c r="J39" s="97">
        <v>45</v>
      </c>
    </row>
  </sheetData>
  <mergeCells count="68">
    <mergeCell ref="A29:J29"/>
    <mergeCell ref="C20:C21"/>
    <mergeCell ref="D20:D21"/>
    <mergeCell ref="C23:C28"/>
    <mergeCell ref="D23:D28"/>
    <mergeCell ref="I24:J24"/>
    <mergeCell ref="I25:J25"/>
    <mergeCell ref="I26:J26"/>
    <mergeCell ref="I27:J27"/>
    <mergeCell ref="I28:J28"/>
    <mergeCell ref="I18:J18"/>
    <mergeCell ref="I20:J20"/>
    <mergeCell ref="I21:J21"/>
    <mergeCell ref="I23:J23"/>
    <mergeCell ref="A22:J22"/>
    <mergeCell ref="C15:C18"/>
    <mergeCell ref="D15:D18"/>
    <mergeCell ref="A15:A16"/>
    <mergeCell ref="B15:B16"/>
    <mergeCell ref="H15:H16"/>
    <mergeCell ref="I17:J17"/>
    <mergeCell ref="I15:J16"/>
    <mergeCell ref="G1:G2"/>
    <mergeCell ref="B5:B6"/>
    <mergeCell ref="A4:J4"/>
    <mergeCell ref="I8:J8"/>
    <mergeCell ref="I1:J2"/>
    <mergeCell ref="A1:A2"/>
    <mergeCell ref="B1:B2"/>
    <mergeCell ref="C1:E1"/>
    <mergeCell ref="F1:F2"/>
    <mergeCell ref="H1:H2"/>
    <mergeCell ref="A9:J9"/>
    <mergeCell ref="H5:H6"/>
    <mergeCell ref="A14:J14"/>
    <mergeCell ref="A12:J12"/>
    <mergeCell ref="A3:J3"/>
    <mergeCell ref="I5:J6"/>
    <mergeCell ref="I7:J7"/>
    <mergeCell ref="A5:A6"/>
    <mergeCell ref="C5:C8"/>
    <mergeCell ref="D5:D8"/>
    <mergeCell ref="I10:J10"/>
    <mergeCell ref="I11:J11"/>
    <mergeCell ref="I13:J13"/>
    <mergeCell ref="C10:C11"/>
    <mergeCell ref="D10:D11"/>
    <mergeCell ref="J35:J37"/>
    <mergeCell ref="A19:J19"/>
    <mergeCell ref="A39:B39"/>
    <mergeCell ref="C39:D39"/>
    <mergeCell ref="E39:F39"/>
    <mergeCell ref="G39:H39"/>
    <mergeCell ref="A34:J34"/>
    <mergeCell ref="I35:I37"/>
    <mergeCell ref="G35:H37"/>
    <mergeCell ref="E35:F37"/>
    <mergeCell ref="C35:D37"/>
    <mergeCell ref="A31:A33"/>
    <mergeCell ref="B31:B33"/>
    <mergeCell ref="C31:C33"/>
    <mergeCell ref="D31:D33"/>
    <mergeCell ref="F31:F33"/>
    <mergeCell ref="A35:B37"/>
    <mergeCell ref="A38:B38"/>
    <mergeCell ref="C38:D38"/>
    <mergeCell ref="E38:F38"/>
    <mergeCell ref="G38:H38"/>
  </mergeCells>
  <pageMargins left="0.31496062992125984" right="0.31496062992125984" top="0.74803149606299213" bottom="0.74803149606299213" header="0.31496062992125984" footer="0.31496062992125984"/>
  <pageSetup paperSize="9" scale="6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9"/>
  <sheetViews>
    <sheetView topLeftCell="A10" workbookViewId="0">
      <selection activeCell="E9" sqref="E9"/>
    </sheetView>
  </sheetViews>
  <sheetFormatPr defaultRowHeight="15"/>
  <cols>
    <col min="1" max="1" width="3.85546875" style="59" customWidth="1"/>
    <col min="2" max="2" width="57.28515625" customWidth="1"/>
    <col min="3" max="3" width="5.85546875" customWidth="1"/>
    <col min="4" max="4" width="11.28515625" customWidth="1"/>
    <col min="5" max="5" width="13" customWidth="1"/>
    <col min="6" max="6" width="18" style="60" customWidth="1"/>
    <col min="7" max="7" width="18" customWidth="1"/>
  </cols>
  <sheetData>
    <row r="1" spans="1:7" ht="40.5">
      <c r="A1" s="61" t="s">
        <v>99</v>
      </c>
      <c r="B1" s="61" t="s">
        <v>100</v>
      </c>
      <c r="C1" s="61" t="s">
        <v>101</v>
      </c>
      <c r="D1" s="61" t="s">
        <v>102</v>
      </c>
      <c r="E1" s="50" t="s">
        <v>103</v>
      </c>
      <c r="F1" s="51" t="s">
        <v>104</v>
      </c>
      <c r="G1" s="52" t="s">
        <v>105</v>
      </c>
    </row>
    <row r="2" spans="1:7" ht="22.5">
      <c r="A2" s="297" t="s">
        <v>106</v>
      </c>
      <c r="B2" s="298"/>
      <c r="C2" s="298"/>
      <c r="D2" s="298"/>
      <c r="E2" s="298"/>
      <c r="F2" s="298"/>
      <c r="G2" s="299"/>
    </row>
    <row r="3" spans="1:7" ht="37.5">
      <c r="A3" s="49">
        <v>1</v>
      </c>
      <c r="B3" s="53" t="s">
        <v>107</v>
      </c>
      <c r="C3" s="54" t="s">
        <v>108</v>
      </c>
      <c r="D3" s="55">
        <v>50</v>
      </c>
      <c r="E3" s="56">
        <v>1</v>
      </c>
      <c r="F3" s="57">
        <f t="shared" ref="F3:F10" si="0">E3*1.2*D3</f>
        <v>60</v>
      </c>
      <c r="G3" s="58">
        <v>60</v>
      </c>
    </row>
    <row r="4" spans="1:7" ht="37.5">
      <c r="A4" s="49">
        <v>2</v>
      </c>
      <c r="B4" s="53" t="s">
        <v>109</v>
      </c>
      <c r="C4" s="54" t="s">
        <v>108</v>
      </c>
      <c r="D4" s="55">
        <v>100</v>
      </c>
      <c r="E4" s="56">
        <v>0.85</v>
      </c>
      <c r="F4" s="57">
        <f t="shared" si="0"/>
        <v>102</v>
      </c>
      <c r="G4" s="58">
        <v>80</v>
      </c>
    </row>
    <row r="5" spans="1:7" ht="37.5">
      <c r="A5" s="49">
        <v>3</v>
      </c>
      <c r="B5" s="53" t="s">
        <v>110</v>
      </c>
      <c r="C5" s="54" t="s">
        <v>108</v>
      </c>
      <c r="D5" s="55">
        <v>200</v>
      </c>
      <c r="E5" s="56">
        <v>0.85</v>
      </c>
      <c r="F5" s="57">
        <f t="shared" si="0"/>
        <v>204</v>
      </c>
      <c r="G5" s="58">
        <v>220</v>
      </c>
    </row>
    <row r="6" spans="1:7" ht="37.5">
      <c r="A6" s="49">
        <v>4</v>
      </c>
      <c r="B6" s="53" t="s">
        <v>111</v>
      </c>
      <c r="C6" s="54" t="s">
        <v>108</v>
      </c>
      <c r="D6" s="55">
        <v>150</v>
      </c>
      <c r="E6" s="56">
        <v>0.85</v>
      </c>
      <c r="F6" s="57">
        <f t="shared" si="0"/>
        <v>153</v>
      </c>
      <c r="G6" s="58">
        <v>170</v>
      </c>
    </row>
    <row r="7" spans="1:7" ht="37.5">
      <c r="A7" s="49">
        <v>5</v>
      </c>
      <c r="B7" s="53" t="s">
        <v>112</v>
      </c>
      <c r="C7" s="54" t="s">
        <v>108</v>
      </c>
      <c r="D7" s="55">
        <v>200</v>
      </c>
      <c r="E7" s="56">
        <v>0.85</v>
      </c>
      <c r="F7" s="57">
        <f t="shared" si="0"/>
        <v>204</v>
      </c>
      <c r="G7" s="58">
        <v>240</v>
      </c>
    </row>
    <row r="8" spans="1:7" ht="37.5">
      <c r="A8" s="49">
        <v>6</v>
      </c>
      <c r="B8" s="53" t="s">
        <v>113</v>
      </c>
      <c r="C8" s="54" t="s">
        <v>108</v>
      </c>
      <c r="D8" s="55">
        <v>75</v>
      </c>
      <c r="E8" s="56">
        <v>0.85</v>
      </c>
      <c r="F8" s="57">
        <f t="shared" si="0"/>
        <v>76.5</v>
      </c>
      <c r="G8" s="58">
        <v>0</v>
      </c>
    </row>
    <row r="9" spans="1:7" ht="37.5">
      <c r="A9" s="49">
        <v>7</v>
      </c>
      <c r="B9" s="53" t="s">
        <v>114</v>
      </c>
      <c r="C9" s="54" t="s">
        <v>108</v>
      </c>
      <c r="D9" s="55">
        <v>37.5</v>
      </c>
      <c r="E9" s="56">
        <v>1</v>
      </c>
      <c r="F9" s="57">
        <f t="shared" si="0"/>
        <v>45</v>
      </c>
      <c r="G9" s="58">
        <v>0</v>
      </c>
    </row>
    <row r="10" spans="1:7" ht="37.5">
      <c r="A10" s="49">
        <v>8</v>
      </c>
      <c r="B10" s="53" t="s">
        <v>115</v>
      </c>
      <c r="C10" s="54" t="s">
        <v>108</v>
      </c>
      <c r="D10" s="55">
        <v>100</v>
      </c>
      <c r="E10" s="56">
        <v>1.2</v>
      </c>
      <c r="F10" s="57">
        <f t="shared" si="0"/>
        <v>144</v>
      </c>
      <c r="G10" s="58">
        <v>150</v>
      </c>
    </row>
    <row r="11" spans="1:7" ht="18.75">
      <c r="A11" s="49">
        <v>9</v>
      </c>
      <c r="B11" s="53" t="s">
        <v>116</v>
      </c>
      <c r="C11" s="54" t="s">
        <v>117</v>
      </c>
      <c r="D11" s="55">
        <v>45</v>
      </c>
      <c r="E11" s="56">
        <v>56.1</v>
      </c>
      <c r="F11" s="57">
        <f>E11*1.2</f>
        <v>67.319999999999993</v>
      </c>
      <c r="G11" s="58">
        <v>65</v>
      </c>
    </row>
    <row r="12" spans="1:7" ht="22.5">
      <c r="A12" s="297" t="s">
        <v>118</v>
      </c>
      <c r="B12" s="298"/>
      <c r="C12" s="298"/>
      <c r="D12" s="298"/>
      <c r="E12" s="298"/>
      <c r="F12" s="298"/>
      <c r="G12" s="299"/>
    </row>
    <row r="13" spans="1:7" ht="18.75">
      <c r="A13" s="49">
        <v>10</v>
      </c>
      <c r="B13" s="53" t="s">
        <v>119</v>
      </c>
      <c r="C13" s="54" t="s">
        <v>117</v>
      </c>
      <c r="D13" s="55">
        <v>50</v>
      </c>
      <c r="E13" s="56">
        <v>60</v>
      </c>
      <c r="F13" s="57">
        <f t="shared" ref="F13:F22" si="1">E13*1.2</f>
        <v>72</v>
      </c>
      <c r="G13" s="58">
        <f t="shared" ref="G13:G19" si="2">F13*1.15</f>
        <v>82.8</v>
      </c>
    </row>
    <row r="14" spans="1:7" ht="37.5">
      <c r="A14" s="49">
        <v>11</v>
      </c>
      <c r="B14" s="53" t="s">
        <v>120</v>
      </c>
      <c r="C14" s="54" t="s">
        <v>117</v>
      </c>
      <c r="D14" s="55">
        <v>75</v>
      </c>
      <c r="E14" s="56">
        <v>125</v>
      </c>
      <c r="F14" s="57">
        <f t="shared" si="1"/>
        <v>150</v>
      </c>
      <c r="G14" s="58">
        <f t="shared" si="2"/>
        <v>172.5</v>
      </c>
    </row>
    <row r="15" spans="1:7" ht="37.5">
      <c r="A15" s="49">
        <v>12</v>
      </c>
      <c r="B15" s="53" t="s">
        <v>121</v>
      </c>
      <c r="C15" s="54" t="s">
        <v>117</v>
      </c>
      <c r="D15" s="55">
        <v>90</v>
      </c>
      <c r="E15" s="56">
        <v>160</v>
      </c>
      <c r="F15" s="57">
        <f t="shared" si="1"/>
        <v>192</v>
      </c>
      <c r="G15" s="58">
        <f t="shared" si="2"/>
        <v>220.79999999999998</v>
      </c>
    </row>
    <row r="16" spans="1:7" ht="37.5">
      <c r="A16" s="49">
        <v>13</v>
      </c>
      <c r="B16" s="53" t="s">
        <v>122</v>
      </c>
      <c r="C16" s="54" t="s">
        <v>117</v>
      </c>
      <c r="D16" s="55">
        <v>90</v>
      </c>
      <c r="E16" s="56">
        <v>160</v>
      </c>
      <c r="F16" s="57">
        <f t="shared" si="1"/>
        <v>192</v>
      </c>
      <c r="G16" s="58">
        <f t="shared" si="2"/>
        <v>220.79999999999998</v>
      </c>
    </row>
    <row r="17" spans="1:7" ht="22.5">
      <c r="A17" s="297" t="s">
        <v>123</v>
      </c>
      <c r="B17" s="298"/>
      <c r="C17" s="298"/>
      <c r="D17" s="298"/>
      <c r="E17" s="298"/>
      <c r="F17" s="298"/>
      <c r="G17" s="299"/>
    </row>
    <row r="18" spans="1:7" ht="18.75">
      <c r="A18" s="49">
        <v>14</v>
      </c>
      <c r="B18" s="53" t="s">
        <v>124</v>
      </c>
      <c r="C18" s="54" t="s">
        <v>117</v>
      </c>
      <c r="D18" s="55">
        <v>10</v>
      </c>
      <c r="E18" s="56">
        <v>5.0999999999999996</v>
      </c>
      <c r="F18" s="57">
        <f>E18*1.2</f>
        <v>6.1199999999999992</v>
      </c>
      <c r="G18" s="58">
        <f t="shared" si="2"/>
        <v>7.0379999999999985</v>
      </c>
    </row>
    <row r="19" spans="1:7" ht="18.75">
      <c r="A19" s="49">
        <v>15</v>
      </c>
      <c r="B19" s="53" t="s">
        <v>125</v>
      </c>
      <c r="C19" s="54" t="s">
        <v>117</v>
      </c>
      <c r="D19" s="55">
        <v>20</v>
      </c>
      <c r="E19" s="56">
        <v>9</v>
      </c>
      <c r="F19" s="57">
        <f t="shared" si="1"/>
        <v>10.799999999999999</v>
      </c>
      <c r="G19" s="58">
        <f t="shared" si="2"/>
        <v>12.419999999999998</v>
      </c>
    </row>
    <row r="20" spans="1:7" ht="22.5">
      <c r="A20" s="297" t="s">
        <v>126</v>
      </c>
      <c r="B20" s="298"/>
      <c r="C20" s="298"/>
      <c r="D20" s="298"/>
      <c r="E20" s="298"/>
      <c r="F20" s="298"/>
      <c r="G20" s="299"/>
    </row>
    <row r="21" spans="1:7" ht="18.75">
      <c r="A21" s="49">
        <v>16</v>
      </c>
      <c r="B21" s="53" t="s">
        <v>127</v>
      </c>
      <c r="C21" s="54" t="s">
        <v>117</v>
      </c>
      <c r="D21" s="55">
        <v>10</v>
      </c>
      <c r="E21" s="56">
        <v>3.7</v>
      </c>
      <c r="F21" s="57">
        <f t="shared" si="1"/>
        <v>4.4400000000000004</v>
      </c>
      <c r="G21" s="58">
        <v>5</v>
      </c>
    </row>
    <row r="22" spans="1:7" ht="18.75">
      <c r="A22" s="49">
        <v>17</v>
      </c>
      <c r="B22" s="53" t="s">
        <v>128</v>
      </c>
      <c r="C22" s="54" t="s">
        <v>117</v>
      </c>
      <c r="D22" s="55">
        <v>20</v>
      </c>
      <c r="E22" s="56">
        <v>4.5</v>
      </c>
      <c r="F22" s="57">
        <f t="shared" si="1"/>
        <v>5.3999999999999995</v>
      </c>
      <c r="G22" s="58">
        <v>7</v>
      </c>
    </row>
    <row r="23" spans="1:7" ht="22.5">
      <c r="A23" s="297" t="s">
        <v>129</v>
      </c>
      <c r="B23" s="298"/>
      <c r="C23" s="298"/>
      <c r="D23" s="298"/>
      <c r="E23" s="298"/>
      <c r="F23" s="298"/>
      <c r="G23" s="299"/>
    </row>
    <row r="24" spans="1:7" ht="18.75">
      <c r="A24" s="49">
        <v>18</v>
      </c>
      <c r="B24" s="53" t="s">
        <v>130</v>
      </c>
      <c r="C24" s="54" t="s">
        <v>108</v>
      </c>
      <c r="D24" s="55" t="s">
        <v>131</v>
      </c>
      <c r="E24" s="56">
        <v>1.95</v>
      </c>
      <c r="F24" s="57" t="s">
        <v>234</v>
      </c>
      <c r="G24" s="58" t="s">
        <v>235</v>
      </c>
    </row>
    <row r="25" spans="1:7" ht="18.75">
      <c r="A25" s="49">
        <v>19</v>
      </c>
      <c r="B25" s="53" t="s">
        <v>132</v>
      </c>
      <c r="C25" s="54" t="s">
        <v>108</v>
      </c>
      <c r="D25" s="55" t="s">
        <v>131</v>
      </c>
      <c r="E25" s="56">
        <v>1.95</v>
      </c>
      <c r="F25" s="57" t="s">
        <v>234</v>
      </c>
      <c r="G25" s="58" t="s">
        <v>235</v>
      </c>
    </row>
    <row r="26" spans="1:7" ht="18.75">
      <c r="A26" s="49">
        <v>20</v>
      </c>
      <c r="B26" s="53" t="s">
        <v>133</v>
      </c>
      <c r="C26" s="54" t="s">
        <v>108</v>
      </c>
      <c r="D26" s="55" t="s">
        <v>131</v>
      </c>
      <c r="E26" s="56">
        <v>1.95</v>
      </c>
      <c r="F26" s="57" t="s">
        <v>234</v>
      </c>
      <c r="G26" s="58" t="s">
        <v>235</v>
      </c>
    </row>
    <row r="27" spans="1:7" ht="18.75">
      <c r="A27" s="49">
        <v>21</v>
      </c>
      <c r="B27" s="53" t="s">
        <v>134</v>
      </c>
      <c r="C27" s="54" t="s">
        <v>108</v>
      </c>
      <c r="D27" s="55" t="s">
        <v>131</v>
      </c>
      <c r="E27" s="56">
        <v>1.95</v>
      </c>
      <c r="F27" s="57" t="s">
        <v>234</v>
      </c>
      <c r="G27" s="58" t="s">
        <v>235</v>
      </c>
    </row>
    <row r="28" spans="1:7" ht="18.75">
      <c r="A28" s="49">
        <v>22</v>
      </c>
      <c r="B28" s="53" t="s">
        <v>135</v>
      </c>
      <c r="C28" s="54" t="s">
        <v>108</v>
      </c>
      <c r="D28" s="55" t="s">
        <v>131</v>
      </c>
      <c r="E28" s="56">
        <v>1.95</v>
      </c>
      <c r="F28" s="57" t="s">
        <v>234</v>
      </c>
      <c r="G28" s="58" t="s">
        <v>235</v>
      </c>
    </row>
    <row r="29" spans="1:7" ht="18.75">
      <c r="A29" s="49">
        <v>23</v>
      </c>
      <c r="B29" s="53" t="s">
        <v>136</v>
      </c>
      <c r="C29" s="54" t="s">
        <v>108</v>
      </c>
      <c r="D29" s="55" t="s">
        <v>131</v>
      </c>
      <c r="E29" s="56">
        <v>1.95</v>
      </c>
      <c r="F29" s="57" t="s">
        <v>234</v>
      </c>
      <c r="G29" s="58" t="s">
        <v>235</v>
      </c>
    </row>
  </sheetData>
  <mergeCells count="5">
    <mergeCell ref="A2:G2"/>
    <mergeCell ref="A12:G12"/>
    <mergeCell ref="A17:G17"/>
    <mergeCell ref="A20:G20"/>
    <mergeCell ref="A23:G23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6"/>
  <sheetViews>
    <sheetView topLeftCell="B34" workbookViewId="0">
      <selection activeCell="E42" sqref="E42"/>
    </sheetView>
  </sheetViews>
  <sheetFormatPr defaultRowHeight="15"/>
  <cols>
    <col min="1" max="1" width="5.5703125" style="130" customWidth="1"/>
    <col min="2" max="2" width="38.7109375" style="164" customWidth="1"/>
    <col min="3" max="3" width="13.42578125" style="130" customWidth="1"/>
    <col min="4" max="4" width="17.5703125" style="130" customWidth="1"/>
    <col min="5" max="5" width="8.140625" style="165" customWidth="1"/>
    <col min="6" max="6" width="9.42578125" style="136" customWidth="1"/>
    <col min="7" max="16384" width="9.140625" style="130"/>
  </cols>
  <sheetData>
    <row r="1" spans="1:8" customFormat="1" ht="14.25" customHeight="1" thickBot="1">
      <c r="A1" s="124"/>
      <c r="B1" s="124"/>
      <c r="C1" s="301" t="s">
        <v>265</v>
      </c>
      <c r="D1" s="301"/>
      <c r="E1" s="124"/>
      <c r="F1" s="125"/>
    </row>
    <row r="2" spans="1:8" customFormat="1" ht="41.25" customHeight="1" thickBot="1">
      <c r="A2" s="126" t="s">
        <v>142</v>
      </c>
      <c r="B2" s="127" t="s">
        <v>143</v>
      </c>
      <c r="C2" s="127" t="s">
        <v>266</v>
      </c>
      <c r="D2" s="127" t="s">
        <v>267</v>
      </c>
      <c r="E2" s="128" t="s">
        <v>268</v>
      </c>
      <c r="F2" s="243" t="s">
        <v>467</v>
      </c>
    </row>
    <row r="3" spans="1:8" ht="35.25" customHeight="1">
      <c r="A3" s="129"/>
      <c r="B3" s="302" t="s">
        <v>391</v>
      </c>
      <c r="C3" s="303"/>
      <c r="D3" s="303"/>
      <c r="E3" s="303"/>
      <c r="F3" s="303"/>
    </row>
    <row r="4" spans="1:8" ht="29.25" customHeight="1">
      <c r="A4" s="131">
        <v>1</v>
      </c>
      <c r="B4" s="132" t="s">
        <v>361</v>
      </c>
      <c r="C4" s="133" t="s">
        <v>269</v>
      </c>
      <c r="D4" s="132" t="s">
        <v>270</v>
      </c>
      <c r="E4" s="134" t="s">
        <v>461</v>
      </c>
      <c r="F4" s="244">
        <v>50.4</v>
      </c>
    </row>
    <row r="5" spans="1:8" ht="30" customHeight="1">
      <c r="A5" s="131">
        <v>2</v>
      </c>
      <c r="B5" s="132" t="s">
        <v>362</v>
      </c>
      <c r="C5" s="133" t="s">
        <v>269</v>
      </c>
      <c r="D5" s="132" t="s">
        <v>271</v>
      </c>
      <c r="E5" s="134" t="s">
        <v>462</v>
      </c>
      <c r="F5" s="244">
        <v>47.6</v>
      </c>
    </row>
    <row r="6" spans="1:8" ht="27.75" customHeight="1">
      <c r="A6" s="131">
        <v>3</v>
      </c>
      <c r="B6" s="132" t="s">
        <v>363</v>
      </c>
      <c r="C6" s="133" t="s">
        <v>269</v>
      </c>
      <c r="D6" s="132" t="s">
        <v>272</v>
      </c>
      <c r="E6" s="134" t="s">
        <v>463</v>
      </c>
      <c r="F6" s="244">
        <v>44.4</v>
      </c>
    </row>
    <row r="7" spans="1:8" ht="15" customHeight="1">
      <c r="A7" s="131">
        <v>4</v>
      </c>
      <c r="B7" s="132" t="s">
        <v>364</v>
      </c>
      <c r="C7" s="133" t="s">
        <v>269</v>
      </c>
      <c r="D7" s="132" t="s">
        <v>273</v>
      </c>
      <c r="E7" s="134" t="s">
        <v>464</v>
      </c>
      <c r="F7" s="244">
        <v>44.3</v>
      </c>
    </row>
    <row r="8" spans="1:8" ht="15" customHeight="1">
      <c r="A8" s="131">
        <v>5</v>
      </c>
      <c r="B8" s="132" t="s">
        <v>365</v>
      </c>
      <c r="C8" s="133" t="s">
        <v>269</v>
      </c>
      <c r="D8" s="132" t="s">
        <v>274</v>
      </c>
      <c r="E8" s="134" t="s">
        <v>465</v>
      </c>
      <c r="F8" s="244">
        <v>40.1</v>
      </c>
    </row>
    <row r="9" spans="1:8" ht="15" customHeight="1">
      <c r="A9" s="131">
        <v>6</v>
      </c>
      <c r="B9" s="132" t="s">
        <v>366</v>
      </c>
      <c r="C9" s="133" t="s">
        <v>269</v>
      </c>
      <c r="D9" s="132" t="s">
        <v>275</v>
      </c>
      <c r="E9" s="134" t="s">
        <v>466</v>
      </c>
      <c r="F9" s="244">
        <v>58.8</v>
      </c>
    </row>
    <row r="10" spans="1:8" ht="29.25" customHeight="1">
      <c r="A10" s="131">
        <v>7</v>
      </c>
      <c r="B10" s="132" t="s">
        <v>367</v>
      </c>
      <c r="C10" s="133" t="s">
        <v>276</v>
      </c>
      <c r="D10" s="132" t="s">
        <v>277</v>
      </c>
      <c r="E10" s="134" t="s">
        <v>468</v>
      </c>
      <c r="F10" s="244">
        <v>46.8</v>
      </c>
    </row>
    <row r="11" spans="1:8" ht="31.5" customHeight="1">
      <c r="A11" s="131">
        <f>A10+1</f>
        <v>8</v>
      </c>
      <c r="B11" s="132" t="s">
        <v>368</v>
      </c>
      <c r="C11" s="133" t="s">
        <v>276</v>
      </c>
      <c r="D11" s="132" t="s">
        <v>278</v>
      </c>
      <c r="E11" s="134" t="s">
        <v>469</v>
      </c>
      <c r="F11" s="244">
        <v>45</v>
      </c>
      <c r="H11" s="136"/>
    </row>
    <row r="12" spans="1:8" ht="27" customHeight="1">
      <c r="A12" s="131">
        <v>9</v>
      </c>
      <c r="B12" s="132" t="s">
        <v>471</v>
      </c>
      <c r="C12" s="133" t="s">
        <v>276</v>
      </c>
      <c r="D12" s="132" t="s">
        <v>279</v>
      </c>
      <c r="E12" s="137" t="s">
        <v>470</v>
      </c>
      <c r="F12" s="244">
        <v>41.3</v>
      </c>
      <c r="H12" s="136"/>
    </row>
    <row r="13" spans="1:8" ht="15" customHeight="1">
      <c r="A13" s="131">
        <v>10</v>
      </c>
      <c r="B13" s="132" t="s">
        <v>474</v>
      </c>
      <c r="C13" s="133" t="s">
        <v>276</v>
      </c>
      <c r="D13" s="132" t="s">
        <v>280</v>
      </c>
      <c r="E13" s="134" t="s">
        <v>472</v>
      </c>
      <c r="F13" s="244">
        <v>38.4</v>
      </c>
      <c r="H13" s="136"/>
    </row>
    <row r="14" spans="1:8" ht="15" customHeight="1">
      <c r="A14" s="131">
        <v>11</v>
      </c>
      <c r="B14" s="132" t="s">
        <v>369</v>
      </c>
      <c r="C14" s="133" t="s">
        <v>276</v>
      </c>
      <c r="D14" s="132" t="s">
        <v>281</v>
      </c>
      <c r="E14" s="134" t="s">
        <v>473</v>
      </c>
      <c r="F14" s="244">
        <v>55.8</v>
      </c>
      <c r="H14" s="136"/>
    </row>
    <row r="15" spans="1:8" ht="30.75" customHeight="1">
      <c r="A15" s="138"/>
      <c r="B15" s="304" t="s">
        <v>390</v>
      </c>
      <c r="C15" s="304"/>
      <c r="D15" s="304"/>
      <c r="E15" s="304"/>
      <c r="F15" s="304"/>
    </row>
    <row r="16" spans="1:8" ht="29.25" customHeight="1">
      <c r="A16" s="131">
        <v>12</v>
      </c>
      <c r="B16" s="139" t="s">
        <v>370</v>
      </c>
      <c r="C16" s="131" t="s">
        <v>276</v>
      </c>
      <c r="D16" s="139" t="s">
        <v>282</v>
      </c>
      <c r="E16" s="140" t="s">
        <v>475</v>
      </c>
      <c r="F16" s="245">
        <v>33.6</v>
      </c>
    </row>
    <row r="17" spans="1:6">
      <c r="A17" s="131">
        <v>13</v>
      </c>
      <c r="B17" s="139" t="s">
        <v>371</v>
      </c>
      <c r="C17" s="131" t="s">
        <v>276</v>
      </c>
      <c r="D17" s="139" t="s">
        <v>283</v>
      </c>
      <c r="E17" s="140" t="s">
        <v>476</v>
      </c>
      <c r="F17" s="245">
        <v>44.4</v>
      </c>
    </row>
    <row r="18" spans="1:6" ht="30">
      <c r="A18" s="131">
        <v>14</v>
      </c>
      <c r="B18" s="139" t="s">
        <v>372</v>
      </c>
      <c r="C18" s="131" t="s">
        <v>284</v>
      </c>
      <c r="D18" s="139" t="s">
        <v>285</v>
      </c>
      <c r="E18" s="140" t="s">
        <v>477</v>
      </c>
      <c r="F18" s="245">
        <v>28.6</v>
      </c>
    </row>
    <row r="19" spans="1:6">
      <c r="A19" s="131">
        <v>15</v>
      </c>
      <c r="B19" s="139" t="s">
        <v>373</v>
      </c>
      <c r="C19" s="131" t="s">
        <v>284</v>
      </c>
      <c r="D19" s="139" t="s">
        <v>286</v>
      </c>
      <c r="E19" s="140" t="s">
        <v>478</v>
      </c>
      <c r="F19" s="245">
        <v>34.5</v>
      </c>
    </row>
    <row r="20" spans="1:6" ht="31.5" customHeight="1">
      <c r="A20" s="138"/>
      <c r="B20" s="305" t="s">
        <v>446</v>
      </c>
      <c r="C20" s="305"/>
      <c r="D20" s="305"/>
      <c r="E20" s="305"/>
      <c r="F20" s="305"/>
    </row>
    <row r="21" spans="1:6" ht="30">
      <c r="A21" s="131">
        <v>16</v>
      </c>
      <c r="B21" s="141" t="s">
        <v>374</v>
      </c>
      <c r="C21" s="131" t="s">
        <v>276</v>
      </c>
      <c r="D21" s="139" t="s">
        <v>287</v>
      </c>
      <c r="E21" s="193" t="s">
        <v>479</v>
      </c>
      <c r="F21" s="244">
        <v>26.5</v>
      </c>
    </row>
    <row r="22" spans="1:6" ht="19.5" customHeight="1">
      <c r="A22" s="131">
        <v>17</v>
      </c>
      <c r="B22" s="142" t="s">
        <v>375</v>
      </c>
      <c r="C22" s="131" t="s">
        <v>443</v>
      </c>
      <c r="D22" s="139" t="s">
        <v>288</v>
      </c>
      <c r="E22" s="193" t="s">
        <v>480</v>
      </c>
      <c r="F22" s="244">
        <v>22.6</v>
      </c>
    </row>
    <row r="23" spans="1:6">
      <c r="A23" s="138">
        <v>18</v>
      </c>
      <c r="B23" s="142" t="s">
        <v>376</v>
      </c>
      <c r="C23" s="131" t="s">
        <v>276</v>
      </c>
      <c r="D23" s="139" t="s">
        <v>289</v>
      </c>
      <c r="E23" s="193" t="s">
        <v>481</v>
      </c>
      <c r="F23" s="244">
        <v>21.5</v>
      </c>
    </row>
    <row r="24" spans="1:6" ht="30">
      <c r="A24" s="138">
        <v>19</v>
      </c>
      <c r="B24" s="142" t="s">
        <v>377</v>
      </c>
      <c r="C24" s="131" t="s">
        <v>442</v>
      </c>
      <c r="D24" s="139" t="s">
        <v>290</v>
      </c>
      <c r="E24" s="193" t="s">
        <v>482</v>
      </c>
      <c r="F24" s="244">
        <v>20.02</v>
      </c>
    </row>
    <row r="25" spans="1:6" ht="30">
      <c r="A25" s="138">
        <v>20</v>
      </c>
      <c r="B25" s="142" t="s">
        <v>378</v>
      </c>
      <c r="C25" s="131" t="s">
        <v>442</v>
      </c>
      <c r="D25" s="139" t="s">
        <v>291</v>
      </c>
      <c r="E25" s="193" t="s">
        <v>483</v>
      </c>
      <c r="F25" s="244">
        <v>17.5</v>
      </c>
    </row>
    <row r="26" spans="1:6">
      <c r="A26" s="131">
        <v>21</v>
      </c>
      <c r="B26" s="142" t="s">
        <v>379</v>
      </c>
      <c r="C26" s="131" t="s">
        <v>284</v>
      </c>
      <c r="D26" s="139" t="s">
        <v>292</v>
      </c>
      <c r="E26" s="193" t="s">
        <v>484</v>
      </c>
      <c r="F26" s="244">
        <v>16.2</v>
      </c>
    </row>
    <row r="27" spans="1:6">
      <c r="A27" s="131">
        <v>22</v>
      </c>
      <c r="B27" s="142" t="s">
        <v>380</v>
      </c>
      <c r="C27" s="131" t="s">
        <v>293</v>
      </c>
      <c r="D27" s="139"/>
      <c r="E27" s="193" t="s">
        <v>485</v>
      </c>
      <c r="F27" s="244">
        <v>12.6</v>
      </c>
    </row>
    <row r="28" spans="1:6">
      <c r="A28" s="131">
        <v>23</v>
      </c>
      <c r="B28" s="142" t="s">
        <v>381</v>
      </c>
      <c r="C28" s="131" t="s">
        <v>293</v>
      </c>
      <c r="D28" s="139"/>
      <c r="E28" s="193" t="s">
        <v>486</v>
      </c>
      <c r="F28" s="244">
        <v>13.65</v>
      </c>
    </row>
    <row r="29" spans="1:6">
      <c r="A29" s="131">
        <v>24</v>
      </c>
      <c r="B29" s="142" t="s">
        <v>382</v>
      </c>
      <c r="C29" s="131" t="s">
        <v>293</v>
      </c>
      <c r="D29" s="139"/>
      <c r="E29" s="193" t="s">
        <v>487</v>
      </c>
      <c r="F29" s="244">
        <v>13.9</v>
      </c>
    </row>
    <row r="30" spans="1:6" ht="30">
      <c r="A30" s="143"/>
      <c r="B30" s="144" t="s">
        <v>294</v>
      </c>
      <c r="C30" s="145" t="s">
        <v>295</v>
      </c>
      <c r="D30" s="146" t="s">
        <v>101</v>
      </c>
      <c r="E30" s="147" t="s">
        <v>498</v>
      </c>
      <c r="F30" s="147" t="s">
        <v>296</v>
      </c>
    </row>
    <row r="31" spans="1:6" ht="27.75" customHeight="1">
      <c r="A31" s="148">
        <v>22</v>
      </c>
      <c r="B31" s="149" t="s">
        <v>297</v>
      </c>
      <c r="C31" s="150" t="s">
        <v>298</v>
      </c>
      <c r="D31" s="151" t="s">
        <v>299</v>
      </c>
      <c r="E31" s="135" t="s">
        <v>488</v>
      </c>
      <c r="F31" s="244">
        <v>147</v>
      </c>
    </row>
    <row r="32" spans="1:6" ht="27.75" customHeight="1">
      <c r="A32" s="148">
        <v>23</v>
      </c>
      <c r="B32" s="149" t="s">
        <v>300</v>
      </c>
      <c r="C32" s="150" t="s">
        <v>298</v>
      </c>
      <c r="D32" s="151" t="s">
        <v>299</v>
      </c>
      <c r="E32" s="135" t="s">
        <v>489</v>
      </c>
      <c r="F32" s="244">
        <v>64.400000000000006</v>
      </c>
    </row>
    <row r="33" spans="1:6" ht="16.5" customHeight="1">
      <c r="A33" s="148">
        <v>24</v>
      </c>
      <c r="B33" s="149" t="s">
        <v>383</v>
      </c>
      <c r="C33" s="150" t="s">
        <v>298</v>
      </c>
      <c r="D33" s="151" t="s">
        <v>299</v>
      </c>
      <c r="E33" s="135" t="s">
        <v>490</v>
      </c>
      <c r="F33" s="244">
        <v>111.5</v>
      </c>
    </row>
    <row r="34" spans="1:6" ht="17.25" customHeight="1">
      <c r="A34" s="148">
        <v>25</v>
      </c>
      <c r="B34" s="149" t="s">
        <v>384</v>
      </c>
      <c r="C34" s="150" t="s">
        <v>298</v>
      </c>
      <c r="D34" s="151" t="s">
        <v>299</v>
      </c>
      <c r="E34" s="135" t="s">
        <v>491</v>
      </c>
      <c r="F34" s="244">
        <v>47.2</v>
      </c>
    </row>
    <row r="35" spans="1:6" ht="18.75" customHeight="1">
      <c r="A35" s="148">
        <v>26</v>
      </c>
      <c r="B35" s="152" t="s">
        <v>301</v>
      </c>
      <c r="C35" s="153" t="s">
        <v>302</v>
      </c>
      <c r="D35" s="154" t="s">
        <v>299</v>
      </c>
      <c r="E35" s="135" t="s">
        <v>492</v>
      </c>
      <c r="F35" s="244">
        <v>54</v>
      </c>
    </row>
    <row r="36" spans="1:6" ht="30">
      <c r="A36" s="148">
        <v>27</v>
      </c>
      <c r="B36" s="132" t="s">
        <v>303</v>
      </c>
      <c r="C36" s="150" t="s">
        <v>298</v>
      </c>
      <c r="D36" s="133" t="s">
        <v>304</v>
      </c>
      <c r="E36" s="135" t="s">
        <v>499</v>
      </c>
      <c r="F36" s="244">
        <v>33.6</v>
      </c>
    </row>
    <row r="37" spans="1:6">
      <c r="A37" s="148">
        <v>28</v>
      </c>
      <c r="B37" s="155" t="s">
        <v>305</v>
      </c>
      <c r="C37" s="156" t="s">
        <v>298</v>
      </c>
      <c r="D37" s="157" t="s">
        <v>304</v>
      </c>
      <c r="E37" s="158" t="s">
        <v>500</v>
      </c>
      <c r="F37" s="244">
        <v>114</v>
      </c>
    </row>
    <row r="38" spans="1:6">
      <c r="A38" s="148">
        <v>29</v>
      </c>
      <c r="B38" s="155" t="s">
        <v>306</v>
      </c>
      <c r="C38" s="156" t="s">
        <v>298</v>
      </c>
      <c r="D38" s="157" t="s">
        <v>304</v>
      </c>
      <c r="E38" s="158" t="s">
        <v>501</v>
      </c>
      <c r="F38" s="244">
        <v>50.4</v>
      </c>
    </row>
    <row r="39" spans="1:6">
      <c r="A39" s="148">
        <v>30</v>
      </c>
      <c r="B39" s="159" t="s">
        <v>307</v>
      </c>
      <c r="C39" s="160" t="s">
        <v>302</v>
      </c>
      <c r="D39" s="148" t="s">
        <v>299</v>
      </c>
      <c r="E39" s="135" t="s">
        <v>493</v>
      </c>
      <c r="F39" s="244">
        <v>33</v>
      </c>
    </row>
    <row r="40" spans="1:6" ht="17.25" customHeight="1">
      <c r="A40" s="148">
        <v>31</v>
      </c>
      <c r="B40" s="159" t="s">
        <v>385</v>
      </c>
      <c r="C40" s="160" t="s">
        <v>308</v>
      </c>
      <c r="D40" s="148" t="s">
        <v>299</v>
      </c>
      <c r="E40" s="135" t="s">
        <v>502</v>
      </c>
      <c r="F40" s="244">
        <v>2.64</v>
      </c>
    </row>
    <row r="41" spans="1:6" ht="45">
      <c r="A41" s="143"/>
      <c r="B41" s="144" t="s">
        <v>309</v>
      </c>
      <c r="C41" s="145" t="s">
        <v>101</v>
      </c>
      <c r="D41" s="161" t="s">
        <v>310</v>
      </c>
      <c r="E41" s="145" t="s">
        <v>311</v>
      </c>
      <c r="F41" s="147" t="s">
        <v>312</v>
      </c>
    </row>
    <row r="42" spans="1:6" s="163" customFormat="1">
      <c r="A42" s="148">
        <v>32</v>
      </c>
      <c r="B42" s="159" t="s">
        <v>386</v>
      </c>
      <c r="C42" s="148" t="s">
        <v>161</v>
      </c>
      <c r="D42" s="162" t="s">
        <v>313</v>
      </c>
      <c r="E42" s="162">
        <v>128</v>
      </c>
      <c r="F42" s="245">
        <f t="shared" ref="F36:F45" si="0">E42*1.2</f>
        <v>153.6</v>
      </c>
    </row>
    <row r="43" spans="1:6">
      <c r="A43" s="148">
        <v>33</v>
      </c>
      <c r="B43" s="159" t="s">
        <v>387</v>
      </c>
      <c r="C43" s="148" t="s">
        <v>161</v>
      </c>
      <c r="D43" s="162" t="s">
        <v>314</v>
      </c>
      <c r="E43" s="162">
        <v>121</v>
      </c>
      <c r="F43" s="245">
        <f t="shared" si="0"/>
        <v>145.19999999999999</v>
      </c>
    </row>
    <row r="44" spans="1:6">
      <c r="A44" s="148">
        <v>34</v>
      </c>
      <c r="B44" s="159" t="s">
        <v>389</v>
      </c>
      <c r="C44" s="148" t="s">
        <v>161</v>
      </c>
      <c r="D44" s="162" t="s">
        <v>315</v>
      </c>
      <c r="E44" s="162">
        <v>123</v>
      </c>
      <c r="F44" s="245">
        <f t="shared" si="0"/>
        <v>147.6</v>
      </c>
    </row>
    <row r="45" spans="1:6">
      <c r="A45" s="148">
        <v>35</v>
      </c>
      <c r="B45" s="159" t="s">
        <v>388</v>
      </c>
      <c r="C45" s="148" t="s">
        <v>161</v>
      </c>
      <c r="D45" s="162" t="s">
        <v>316</v>
      </c>
      <c r="E45" s="162">
        <v>136</v>
      </c>
      <c r="F45" s="245">
        <f t="shared" si="0"/>
        <v>163.19999999999999</v>
      </c>
    </row>
    <row r="46" spans="1:6" ht="69" customHeight="1">
      <c r="A46" s="300" t="s">
        <v>317</v>
      </c>
      <c r="B46" s="300"/>
      <c r="C46" s="300"/>
      <c r="D46" s="300"/>
      <c r="E46" s="300"/>
      <c r="F46" s="300"/>
    </row>
  </sheetData>
  <mergeCells count="5">
    <mergeCell ref="A46:F46"/>
    <mergeCell ref="C1:D1"/>
    <mergeCell ref="B3:F3"/>
    <mergeCell ref="B15:F15"/>
    <mergeCell ref="B20:F20"/>
  </mergeCells>
  <pageMargins left="0.25" right="0.25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79"/>
  <sheetViews>
    <sheetView topLeftCell="A58" workbookViewId="0">
      <selection activeCell="H80" sqref="H80"/>
    </sheetView>
  </sheetViews>
  <sheetFormatPr defaultRowHeight="12.75"/>
  <cols>
    <col min="1" max="1" width="15.28515625" style="62" customWidth="1"/>
    <col min="2" max="2" width="13.7109375" customWidth="1"/>
    <col min="3" max="3" width="14.5703125" customWidth="1"/>
    <col min="4" max="4" width="15" customWidth="1"/>
    <col min="5" max="5" width="19.85546875" customWidth="1"/>
    <col min="6" max="6" width="19.140625" customWidth="1"/>
  </cols>
  <sheetData>
    <row r="1" spans="1:6" ht="35.25" customHeight="1">
      <c r="A1" s="310" t="s">
        <v>137</v>
      </c>
      <c r="B1" s="310" t="s">
        <v>138</v>
      </c>
      <c r="C1" s="310" t="s">
        <v>139</v>
      </c>
      <c r="D1" s="310" t="s">
        <v>140</v>
      </c>
      <c r="E1" s="312" t="s">
        <v>455</v>
      </c>
      <c r="F1" s="313"/>
    </row>
    <row r="2" spans="1:6" ht="24" customHeight="1">
      <c r="A2" s="311"/>
      <c r="B2" s="311"/>
      <c r="C2" s="311"/>
      <c r="D2" s="311"/>
      <c r="E2" s="63" t="s">
        <v>318</v>
      </c>
      <c r="F2" s="63" t="s">
        <v>319</v>
      </c>
    </row>
    <row r="3" spans="1:6" ht="44.25" customHeight="1" thickBot="1">
      <c r="A3" s="309" t="s">
        <v>141</v>
      </c>
      <c r="B3" s="309"/>
      <c r="C3" s="309"/>
      <c r="D3" s="309"/>
      <c r="E3" s="309"/>
      <c r="F3" s="309"/>
    </row>
    <row r="4" spans="1:6" ht="18.75" customHeight="1">
      <c r="A4" s="314">
        <v>1.6</v>
      </c>
      <c r="B4" s="167">
        <v>1.2</v>
      </c>
      <c r="C4" s="168">
        <v>10</v>
      </c>
      <c r="D4" s="168">
        <v>12</v>
      </c>
      <c r="E4" s="169">
        <v>1.67</v>
      </c>
      <c r="F4" s="170">
        <f t="shared" ref="F4:F23" si="0">E4*D4</f>
        <v>20.04</v>
      </c>
    </row>
    <row r="5" spans="1:6" ht="18.75" customHeight="1">
      <c r="A5" s="315"/>
      <c r="B5" s="64">
        <v>1.5</v>
      </c>
      <c r="C5" s="65">
        <v>10</v>
      </c>
      <c r="D5" s="65">
        <v>15</v>
      </c>
      <c r="E5" s="66">
        <v>1.67</v>
      </c>
      <c r="F5" s="171">
        <f t="shared" si="0"/>
        <v>25.049999999999997</v>
      </c>
    </row>
    <row r="6" spans="1:6" ht="18.75" customHeight="1">
      <c r="A6" s="315"/>
      <c r="B6" s="64">
        <v>1.8</v>
      </c>
      <c r="C6" s="65">
        <v>10</v>
      </c>
      <c r="D6" s="65">
        <v>18</v>
      </c>
      <c r="E6" s="66">
        <v>1.67</v>
      </c>
      <c r="F6" s="171">
        <f t="shared" si="0"/>
        <v>30.06</v>
      </c>
    </row>
    <row r="7" spans="1:6" ht="18.75" customHeight="1" thickBot="1">
      <c r="A7" s="316"/>
      <c r="B7" s="172">
        <v>2</v>
      </c>
      <c r="C7" s="173">
        <v>10</v>
      </c>
      <c r="D7" s="173">
        <v>20</v>
      </c>
      <c r="E7" s="174">
        <v>1.67</v>
      </c>
      <c r="F7" s="175">
        <f t="shared" si="0"/>
        <v>33.4</v>
      </c>
    </row>
    <row r="8" spans="1:6" ht="18.75" customHeight="1">
      <c r="A8" s="314">
        <v>1.8</v>
      </c>
      <c r="B8" s="167">
        <v>1.2</v>
      </c>
      <c r="C8" s="168">
        <v>10</v>
      </c>
      <c r="D8" s="168">
        <v>12</v>
      </c>
      <c r="E8" s="169">
        <v>2</v>
      </c>
      <c r="F8" s="170">
        <f t="shared" si="0"/>
        <v>24</v>
      </c>
    </row>
    <row r="9" spans="1:6" ht="18.75" customHeight="1">
      <c r="A9" s="315"/>
      <c r="B9" s="64">
        <v>1.5</v>
      </c>
      <c r="C9" s="65">
        <v>10</v>
      </c>
      <c r="D9" s="65">
        <v>15</v>
      </c>
      <c r="E9" s="66">
        <v>2</v>
      </c>
      <c r="F9" s="171">
        <f t="shared" si="0"/>
        <v>30</v>
      </c>
    </row>
    <row r="10" spans="1:6" ht="18.75" customHeight="1">
      <c r="A10" s="315"/>
      <c r="B10" s="64">
        <v>1.8</v>
      </c>
      <c r="C10" s="65">
        <v>10</v>
      </c>
      <c r="D10" s="65">
        <v>18</v>
      </c>
      <c r="E10" s="66">
        <v>2</v>
      </c>
      <c r="F10" s="171">
        <f t="shared" si="0"/>
        <v>36</v>
      </c>
    </row>
    <row r="11" spans="1:6" ht="18.75" customHeight="1" thickBot="1">
      <c r="A11" s="316"/>
      <c r="B11" s="172">
        <v>2</v>
      </c>
      <c r="C11" s="173">
        <v>10</v>
      </c>
      <c r="D11" s="173">
        <v>20</v>
      </c>
      <c r="E11" s="174">
        <v>2</v>
      </c>
      <c r="F11" s="175">
        <f t="shared" si="0"/>
        <v>40</v>
      </c>
    </row>
    <row r="12" spans="1:6" ht="18.75" customHeight="1">
      <c r="A12" s="314">
        <v>2</v>
      </c>
      <c r="B12" s="167">
        <v>1.2</v>
      </c>
      <c r="C12" s="168">
        <v>10</v>
      </c>
      <c r="D12" s="168">
        <v>12</v>
      </c>
      <c r="E12" s="169">
        <v>2.4</v>
      </c>
      <c r="F12" s="170">
        <f t="shared" si="0"/>
        <v>28.799999999999997</v>
      </c>
    </row>
    <row r="13" spans="1:6" ht="18.75" customHeight="1">
      <c r="A13" s="315"/>
      <c r="B13" s="64">
        <v>1.5</v>
      </c>
      <c r="C13" s="65">
        <v>10</v>
      </c>
      <c r="D13" s="65">
        <v>15</v>
      </c>
      <c r="E13" s="66">
        <v>2.4</v>
      </c>
      <c r="F13" s="171">
        <f t="shared" si="0"/>
        <v>36</v>
      </c>
    </row>
    <row r="14" spans="1:6" ht="18.75" customHeight="1">
      <c r="A14" s="315"/>
      <c r="B14" s="64">
        <v>1.8</v>
      </c>
      <c r="C14" s="65">
        <v>10</v>
      </c>
      <c r="D14" s="65">
        <v>18</v>
      </c>
      <c r="E14" s="66">
        <v>2.4</v>
      </c>
      <c r="F14" s="171">
        <f t="shared" si="0"/>
        <v>43.199999999999996</v>
      </c>
    </row>
    <row r="15" spans="1:6" ht="18.75" customHeight="1" thickBot="1">
      <c r="A15" s="316"/>
      <c r="B15" s="172">
        <v>2</v>
      </c>
      <c r="C15" s="173">
        <v>10</v>
      </c>
      <c r="D15" s="173">
        <v>20</v>
      </c>
      <c r="E15" s="174">
        <v>2.4</v>
      </c>
      <c r="F15" s="175">
        <f t="shared" si="0"/>
        <v>48</v>
      </c>
    </row>
    <row r="16" spans="1:6" ht="18.75" customHeight="1">
      <c r="A16" s="314">
        <v>2.5</v>
      </c>
      <c r="B16" s="167">
        <v>1.2</v>
      </c>
      <c r="C16" s="168">
        <v>10</v>
      </c>
      <c r="D16" s="168">
        <v>12</v>
      </c>
      <c r="E16" s="169">
        <v>4.3</v>
      </c>
      <c r="F16" s="170">
        <f t="shared" si="0"/>
        <v>51.599999999999994</v>
      </c>
    </row>
    <row r="17" spans="1:6" ht="18.75" customHeight="1">
      <c r="A17" s="315"/>
      <c r="B17" s="64">
        <v>1.5</v>
      </c>
      <c r="C17" s="65">
        <v>10</v>
      </c>
      <c r="D17" s="65">
        <v>15</v>
      </c>
      <c r="E17" s="66">
        <v>4.3</v>
      </c>
      <c r="F17" s="171">
        <f t="shared" si="0"/>
        <v>64.5</v>
      </c>
    </row>
    <row r="18" spans="1:6" ht="18.75" customHeight="1">
      <c r="A18" s="315"/>
      <c r="B18" s="64">
        <v>1.8</v>
      </c>
      <c r="C18" s="65">
        <v>10</v>
      </c>
      <c r="D18" s="65">
        <v>18</v>
      </c>
      <c r="E18" s="66">
        <v>4.3</v>
      </c>
      <c r="F18" s="171">
        <f t="shared" si="0"/>
        <v>77.399999999999991</v>
      </c>
    </row>
    <row r="19" spans="1:6" ht="18.75" customHeight="1" thickBot="1">
      <c r="A19" s="316"/>
      <c r="B19" s="176">
        <v>2</v>
      </c>
      <c r="C19" s="173">
        <v>10</v>
      </c>
      <c r="D19" s="173">
        <v>20</v>
      </c>
      <c r="E19" s="174">
        <v>4.3</v>
      </c>
      <c r="F19" s="175">
        <f t="shared" si="0"/>
        <v>86</v>
      </c>
    </row>
    <row r="20" spans="1:6" ht="18.75" customHeight="1">
      <c r="A20" s="314">
        <v>3</v>
      </c>
      <c r="B20" s="167">
        <v>1.2</v>
      </c>
      <c r="C20" s="168">
        <v>10</v>
      </c>
      <c r="D20" s="168">
        <v>12</v>
      </c>
      <c r="E20" s="169">
        <v>5.8</v>
      </c>
      <c r="F20" s="170">
        <f t="shared" si="0"/>
        <v>69.599999999999994</v>
      </c>
    </row>
    <row r="21" spans="1:6" ht="18.75" customHeight="1">
      <c r="A21" s="315"/>
      <c r="B21" s="64">
        <v>1.5</v>
      </c>
      <c r="C21" s="65">
        <v>10</v>
      </c>
      <c r="D21" s="65">
        <v>15</v>
      </c>
      <c r="E21" s="66">
        <v>5.8</v>
      </c>
      <c r="F21" s="171">
        <f t="shared" si="0"/>
        <v>87</v>
      </c>
    </row>
    <row r="22" spans="1:6" ht="18.75" customHeight="1">
      <c r="A22" s="315"/>
      <c r="B22" s="64">
        <v>1.8</v>
      </c>
      <c r="C22" s="65">
        <v>10</v>
      </c>
      <c r="D22" s="65">
        <v>18</v>
      </c>
      <c r="E22" s="66">
        <v>5.8</v>
      </c>
      <c r="F22" s="171">
        <f t="shared" si="0"/>
        <v>104.39999999999999</v>
      </c>
    </row>
    <row r="23" spans="1:6" ht="18.75" customHeight="1" thickBot="1">
      <c r="A23" s="316"/>
      <c r="B23" s="172">
        <v>2</v>
      </c>
      <c r="C23" s="173">
        <v>10</v>
      </c>
      <c r="D23" s="173">
        <v>20</v>
      </c>
      <c r="E23" s="174">
        <v>5.8</v>
      </c>
      <c r="F23" s="175">
        <f t="shared" si="0"/>
        <v>116</v>
      </c>
    </row>
    <row r="24" spans="1:6" ht="43.5" customHeight="1" thickBot="1">
      <c r="A24" s="309" t="s">
        <v>320</v>
      </c>
      <c r="B24" s="309"/>
      <c r="C24" s="309"/>
      <c r="D24" s="309"/>
      <c r="E24" s="309"/>
      <c r="F24" s="309"/>
    </row>
    <row r="25" spans="1:6" ht="15">
      <c r="A25" s="314">
        <v>2.4</v>
      </c>
      <c r="B25" s="167">
        <v>1.2</v>
      </c>
      <c r="C25" s="168">
        <v>10</v>
      </c>
      <c r="D25" s="168">
        <v>12</v>
      </c>
      <c r="E25" s="169">
        <v>3.3</v>
      </c>
      <c r="F25" s="170">
        <f t="shared" ref="F25:F36" si="1">E25*D25</f>
        <v>39.599999999999994</v>
      </c>
    </row>
    <row r="26" spans="1:6" ht="15">
      <c r="A26" s="315"/>
      <c r="B26" s="64">
        <v>1.5</v>
      </c>
      <c r="C26" s="65">
        <v>10</v>
      </c>
      <c r="D26" s="65">
        <v>15</v>
      </c>
      <c r="E26" s="66">
        <v>3.3</v>
      </c>
      <c r="F26" s="171">
        <f t="shared" si="1"/>
        <v>49.5</v>
      </c>
    </row>
    <row r="27" spans="1:6" ht="15">
      <c r="A27" s="315"/>
      <c r="B27" s="64">
        <v>1.8</v>
      </c>
      <c r="C27" s="65">
        <v>10</v>
      </c>
      <c r="D27" s="65">
        <v>18</v>
      </c>
      <c r="E27" s="66">
        <v>3.3</v>
      </c>
      <c r="F27" s="171">
        <f t="shared" si="1"/>
        <v>59.4</v>
      </c>
    </row>
    <row r="28" spans="1:6" ht="15.75" thickBot="1">
      <c r="A28" s="316"/>
      <c r="B28" s="172">
        <v>2</v>
      </c>
      <c r="C28" s="173">
        <v>10</v>
      </c>
      <c r="D28" s="173">
        <v>20</v>
      </c>
      <c r="E28" s="174">
        <v>3.3</v>
      </c>
      <c r="F28" s="175">
        <f t="shared" si="1"/>
        <v>66</v>
      </c>
    </row>
    <row r="29" spans="1:6" ht="15">
      <c r="A29" s="314">
        <v>2.6</v>
      </c>
      <c r="B29" s="167">
        <v>1.2</v>
      </c>
      <c r="C29" s="168">
        <v>10</v>
      </c>
      <c r="D29" s="168">
        <v>12</v>
      </c>
      <c r="E29" s="169">
        <v>3.4</v>
      </c>
      <c r="F29" s="170">
        <f t="shared" si="1"/>
        <v>40.799999999999997</v>
      </c>
    </row>
    <row r="30" spans="1:6" ht="15">
      <c r="A30" s="315"/>
      <c r="B30" s="64">
        <v>1.5</v>
      </c>
      <c r="C30" s="65">
        <v>10</v>
      </c>
      <c r="D30" s="65">
        <v>15</v>
      </c>
      <c r="E30" s="66">
        <v>3.4</v>
      </c>
      <c r="F30" s="171">
        <f t="shared" si="1"/>
        <v>51</v>
      </c>
    </row>
    <row r="31" spans="1:6" ht="15">
      <c r="A31" s="315"/>
      <c r="B31" s="64">
        <v>1.8</v>
      </c>
      <c r="C31" s="65">
        <v>10</v>
      </c>
      <c r="D31" s="65">
        <v>18</v>
      </c>
      <c r="E31" s="66">
        <v>3.4</v>
      </c>
      <c r="F31" s="171">
        <f t="shared" si="1"/>
        <v>61.199999999999996</v>
      </c>
    </row>
    <row r="32" spans="1:6" ht="15.75" thickBot="1">
      <c r="A32" s="316"/>
      <c r="B32" s="172">
        <v>2</v>
      </c>
      <c r="C32" s="173">
        <v>10</v>
      </c>
      <c r="D32" s="173">
        <v>20</v>
      </c>
      <c r="E32" s="174">
        <v>3.4</v>
      </c>
      <c r="F32" s="175">
        <f t="shared" si="1"/>
        <v>68</v>
      </c>
    </row>
    <row r="33" spans="1:6" ht="15">
      <c r="A33" s="314">
        <v>2.8</v>
      </c>
      <c r="B33" s="167">
        <v>1.2</v>
      </c>
      <c r="C33" s="168">
        <v>10</v>
      </c>
      <c r="D33" s="168">
        <v>12</v>
      </c>
      <c r="E33" s="169">
        <v>3.5</v>
      </c>
      <c r="F33" s="170">
        <f t="shared" si="1"/>
        <v>42</v>
      </c>
    </row>
    <row r="34" spans="1:6" ht="15">
      <c r="A34" s="315"/>
      <c r="B34" s="64">
        <v>1.5</v>
      </c>
      <c r="C34" s="65">
        <v>10</v>
      </c>
      <c r="D34" s="65">
        <v>15</v>
      </c>
      <c r="E34" s="66">
        <v>3.5</v>
      </c>
      <c r="F34" s="171">
        <f t="shared" si="1"/>
        <v>52.5</v>
      </c>
    </row>
    <row r="35" spans="1:6" ht="15">
      <c r="A35" s="315"/>
      <c r="B35" s="64">
        <v>1.8</v>
      </c>
      <c r="C35" s="65">
        <v>10</v>
      </c>
      <c r="D35" s="65">
        <v>18</v>
      </c>
      <c r="E35" s="66">
        <v>3.5</v>
      </c>
      <c r="F35" s="171">
        <f t="shared" si="1"/>
        <v>63</v>
      </c>
    </row>
    <row r="36" spans="1:6" ht="15.75" thickBot="1">
      <c r="A36" s="316"/>
      <c r="B36" s="172">
        <v>2</v>
      </c>
      <c r="C36" s="173">
        <v>10</v>
      </c>
      <c r="D36" s="173">
        <v>20</v>
      </c>
      <c r="E36" s="174">
        <v>3.5</v>
      </c>
      <c r="F36" s="175">
        <f t="shared" si="1"/>
        <v>70</v>
      </c>
    </row>
    <row r="39" spans="1:6" ht="49.5" customHeight="1">
      <c r="A39" s="309" t="s">
        <v>447</v>
      </c>
      <c r="B39" s="309"/>
      <c r="C39" s="309"/>
      <c r="D39" s="309"/>
      <c r="E39" s="309"/>
      <c r="F39" s="309"/>
    </row>
    <row r="40" spans="1:6" ht="30.75" customHeight="1">
      <c r="A40" s="310" t="s">
        <v>137</v>
      </c>
      <c r="B40" s="310" t="s">
        <v>138</v>
      </c>
      <c r="C40" s="310" t="s">
        <v>139</v>
      </c>
      <c r="D40" s="310" t="s">
        <v>140</v>
      </c>
      <c r="E40" s="312" t="s">
        <v>455</v>
      </c>
      <c r="F40" s="313"/>
    </row>
    <row r="41" spans="1:6" ht="27">
      <c r="A41" s="311"/>
      <c r="B41" s="311"/>
      <c r="C41" s="311"/>
      <c r="D41" s="311"/>
      <c r="E41" s="63" t="s">
        <v>318</v>
      </c>
      <c r="F41" s="63" t="s">
        <v>319</v>
      </c>
    </row>
    <row r="42" spans="1:6">
      <c r="A42" s="306">
        <v>1.6</v>
      </c>
      <c r="B42" s="306" t="s">
        <v>70</v>
      </c>
      <c r="C42" s="307">
        <v>10</v>
      </c>
      <c r="D42" s="308" t="s">
        <v>448</v>
      </c>
      <c r="E42" s="306">
        <v>3.75</v>
      </c>
      <c r="F42" s="306" t="s">
        <v>449</v>
      </c>
    </row>
    <row r="43" spans="1:6">
      <c r="A43" s="306"/>
      <c r="B43" s="306"/>
      <c r="C43" s="307"/>
      <c r="D43" s="308"/>
      <c r="E43" s="306"/>
      <c r="F43" s="306"/>
    </row>
    <row r="44" spans="1:6">
      <c r="A44" s="306"/>
      <c r="B44" s="306"/>
      <c r="C44" s="307"/>
      <c r="D44" s="308"/>
      <c r="E44" s="306"/>
      <c r="F44" s="306"/>
    </row>
    <row r="45" spans="1:6">
      <c r="A45" s="306">
        <v>1.8</v>
      </c>
      <c r="B45" s="306" t="s">
        <v>70</v>
      </c>
      <c r="C45" s="307">
        <v>10</v>
      </c>
      <c r="D45" s="308" t="s">
        <v>448</v>
      </c>
      <c r="E45" s="306">
        <v>5.3</v>
      </c>
      <c r="F45" s="306" t="s">
        <v>450</v>
      </c>
    </row>
    <row r="46" spans="1:6">
      <c r="A46" s="306"/>
      <c r="B46" s="306"/>
      <c r="C46" s="307"/>
      <c r="D46" s="308"/>
      <c r="E46" s="306"/>
      <c r="F46" s="306"/>
    </row>
    <row r="47" spans="1:6">
      <c r="A47" s="306"/>
      <c r="B47" s="306"/>
      <c r="C47" s="307"/>
      <c r="D47" s="308"/>
      <c r="E47" s="306"/>
      <c r="F47" s="306"/>
    </row>
    <row r="48" spans="1:6">
      <c r="A48" s="306">
        <v>2</v>
      </c>
      <c r="B48" s="306" t="s">
        <v>70</v>
      </c>
      <c r="C48" s="307">
        <v>10</v>
      </c>
      <c r="D48" s="308" t="s">
        <v>448</v>
      </c>
      <c r="E48" s="306">
        <v>5.95</v>
      </c>
      <c r="F48" s="306" t="s">
        <v>451</v>
      </c>
    </row>
    <row r="49" spans="1:6">
      <c r="A49" s="306"/>
      <c r="B49" s="306"/>
      <c r="C49" s="307"/>
      <c r="D49" s="308"/>
      <c r="E49" s="306"/>
      <c r="F49" s="306"/>
    </row>
    <row r="50" spans="1:6">
      <c r="A50" s="306"/>
      <c r="B50" s="306"/>
      <c r="C50" s="307"/>
      <c r="D50" s="308"/>
      <c r="E50" s="306"/>
      <c r="F50" s="306"/>
    </row>
    <row r="51" spans="1:6" ht="45" customHeight="1">
      <c r="A51" s="309" t="s">
        <v>452</v>
      </c>
      <c r="B51" s="309"/>
      <c r="C51" s="309"/>
      <c r="D51" s="309"/>
      <c r="E51" s="309"/>
      <c r="F51" s="309"/>
    </row>
    <row r="52" spans="1:6" ht="30.75" customHeight="1">
      <c r="A52" s="310" t="s">
        <v>137</v>
      </c>
      <c r="B52" s="310" t="s">
        <v>138</v>
      </c>
      <c r="C52" s="310" t="s">
        <v>139</v>
      </c>
      <c r="D52" s="310" t="s">
        <v>140</v>
      </c>
      <c r="E52" s="312" t="s">
        <v>455</v>
      </c>
      <c r="F52" s="313"/>
    </row>
    <row r="53" spans="1:6" ht="27">
      <c r="A53" s="311"/>
      <c r="B53" s="311"/>
      <c r="C53" s="311"/>
      <c r="D53" s="311"/>
      <c r="E53" s="63" t="s">
        <v>318</v>
      </c>
      <c r="F53" s="63" t="s">
        <v>319</v>
      </c>
    </row>
    <row r="54" spans="1:6">
      <c r="A54" s="306">
        <v>1.6</v>
      </c>
      <c r="B54" s="306" t="s">
        <v>70</v>
      </c>
      <c r="C54" s="307">
        <v>10</v>
      </c>
      <c r="D54" s="308" t="s">
        <v>448</v>
      </c>
      <c r="E54" s="306">
        <v>4.83</v>
      </c>
      <c r="F54" s="306" t="s">
        <v>453</v>
      </c>
    </row>
    <row r="55" spans="1:6">
      <c r="A55" s="306"/>
      <c r="B55" s="306"/>
      <c r="C55" s="307"/>
      <c r="D55" s="308"/>
      <c r="E55" s="306"/>
      <c r="F55" s="306"/>
    </row>
    <row r="56" spans="1:6">
      <c r="A56" s="306"/>
      <c r="B56" s="306"/>
      <c r="C56" s="307"/>
      <c r="D56" s="308"/>
      <c r="E56" s="306"/>
      <c r="F56" s="306"/>
    </row>
    <row r="57" spans="1:6">
      <c r="A57" s="306">
        <v>1.8</v>
      </c>
      <c r="B57" s="306" t="s">
        <v>70</v>
      </c>
      <c r="C57" s="307">
        <v>10</v>
      </c>
      <c r="D57" s="308" t="s">
        <v>448</v>
      </c>
      <c r="E57" s="306">
        <v>6.5</v>
      </c>
      <c r="F57" s="306" t="s">
        <v>454</v>
      </c>
    </row>
    <row r="58" spans="1:6">
      <c r="A58" s="306"/>
      <c r="B58" s="306"/>
      <c r="C58" s="307"/>
      <c r="D58" s="308"/>
      <c r="E58" s="306"/>
      <c r="F58" s="306"/>
    </row>
    <row r="59" spans="1:6">
      <c r="A59" s="306"/>
      <c r="B59" s="306"/>
      <c r="C59" s="307"/>
      <c r="D59" s="308"/>
      <c r="E59" s="306"/>
      <c r="F59" s="306"/>
    </row>
    <row r="60" spans="1:6">
      <c r="A60" s="306">
        <v>2</v>
      </c>
      <c r="B60" s="306" t="s">
        <v>70</v>
      </c>
      <c r="C60" s="307">
        <v>10</v>
      </c>
      <c r="D60" s="308" t="s">
        <v>448</v>
      </c>
      <c r="E60" s="306">
        <v>7.65</v>
      </c>
      <c r="F60" s="306" t="s">
        <v>456</v>
      </c>
    </row>
    <row r="61" spans="1:6">
      <c r="A61" s="306"/>
      <c r="B61" s="306"/>
      <c r="C61" s="307"/>
      <c r="D61" s="308"/>
      <c r="E61" s="306"/>
      <c r="F61" s="306"/>
    </row>
    <row r="62" spans="1:6">
      <c r="A62" s="306"/>
      <c r="B62" s="306"/>
      <c r="C62" s="307"/>
      <c r="D62" s="308"/>
      <c r="E62" s="306"/>
      <c r="F62" s="306"/>
    </row>
    <row r="63" spans="1:6" ht="46.5" customHeight="1">
      <c r="A63" s="309" t="s">
        <v>457</v>
      </c>
      <c r="B63" s="309"/>
      <c r="C63" s="309"/>
      <c r="D63" s="309"/>
      <c r="E63" s="309"/>
      <c r="F63" s="309"/>
    </row>
    <row r="64" spans="1:6" ht="18.75">
      <c r="A64" s="310" t="s">
        <v>137</v>
      </c>
      <c r="B64" s="310" t="s">
        <v>138</v>
      </c>
      <c r="C64" s="310" t="s">
        <v>139</v>
      </c>
      <c r="D64" s="310" t="s">
        <v>140</v>
      </c>
      <c r="E64" s="312" t="s">
        <v>455</v>
      </c>
      <c r="F64" s="313"/>
    </row>
    <row r="65" spans="1:6" ht="27">
      <c r="A65" s="311"/>
      <c r="B65" s="311"/>
      <c r="C65" s="311"/>
      <c r="D65" s="311"/>
      <c r="E65" s="63" t="s">
        <v>318</v>
      </c>
      <c r="F65" s="63" t="s">
        <v>319</v>
      </c>
    </row>
    <row r="66" spans="1:6">
      <c r="A66" s="306">
        <v>1.6</v>
      </c>
      <c r="B66" s="306" t="s">
        <v>70</v>
      </c>
      <c r="C66" s="307">
        <v>10</v>
      </c>
      <c r="D66" s="308" t="s">
        <v>448</v>
      </c>
      <c r="E66" s="306">
        <v>2.5</v>
      </c>
      <c r="F66" s="306" t="s">
        <v>458</v>
      </c>
    </row>
    <row r="67" spans="1:6">
      <c r="A67" s="306"/>
      <c r="B67" s="306"/>
      <c r="C67" s="307"/>
      <c r="D67" s="308"/>
      <c r="E67" s="306"/>
      <c r="F67" s="306"/>
    </row>
    <row r="68" spans="1:6">
      <c r="A68" s="306"/>
      <c r="B68" s="306"/>
      <c r="C68" s="307"/>
      <c r="D68" s="308"/>
      <c r="E68" s="306"/>
      <c r="F68" s="306"/>
    </row>
    <row r="69" spans="1:6">
      <c r="A69" s="306">
        <v>1.8</v>
      </c>
      <c r="B69" s="306" t="s">
        <v>70</v>
      </c>
      <c r="C69" s="307">
        <v>10</v>
      </c>
      <c r="D69" s="308" t="s">
        <v>448</v>
      </c>
      <c r="E69" s="306">
        <v>3.7</v>
      </c>
      <c r="F69" s="306" t="s">
        <v>459</v>
      </c>
    </row>
    <row r="70" spans="1:6">
      <c r="A70" s="306"/>
      <c r="B70" s="306"/>
      <c r="C70" s="307"/>
      <c r="D70" s="308"/>
      <c r="E70" s="306"/>
      <c r="F70" s="306"/>
    </row>
    <row r="71" spans="1:6">
      <c r="A71" s="306"/>
      <c r="B71" s="306"/>
      <c r="C71" s="307"/>
      <c r="D71" s="308"/>
      <c r="E71" s="306"/>
      <c r="F71" s="306"/>
    </row>
    <row r="72" spans="1:6">
      <c r="A72" s="306">
        <v>2</v>
      </c>
      <c r="B72" s="306" t="s">
        <v>70</v>
      </c>
      <c r="C72" s="307">
        <v>10</v>
      </c>
      <c r="D72" s="308" t="s">
        <v>448</v>
      </c>
      <c r="E72" s="306">
        <v>4.4000000000000004</v>
      </c>
      <c r="F72" s="306" t="s">
        <v>460</v>
      </c>
    </row>
    <row r="73" spans="1:6">
      <c r="A73" s="306"/>
      <c r="B73" s="306"/>
      <c r="C73" s="307"/>
      <c r="D73" s="308"/>
      <c r="E73" s="306"/>
      <c r="F73" s="306"/>
    </row>
    <row r="74" spans="1:6">
      <c r="A74" s="306"/>
      <c r="B74" s="306"/>
      <c r="C74" s="307"/>
      <c r="D74" s="308"/>
      <c r="E74" s="306"/>
      <c r="F74" s="306"/>
    </row>
    <row r="75" spans="1:6" ht="41.25" customHeight="1">
      <c r="A75" s="309" t="s">
        <v>497</v>
      </c>
      <c r="B75" s="309"/>
      <c r="C75" s="309"/>
      <c r="D75" s="309"/>
      <c r="E75" s="309"/>
      <c r="F75" s="309"/>
    </row>
    <row r="76" spans="1:6" ht="12.75" customHeight="1">
      <c r="A76" s="310" t="s">
        <v>137</v>
      </c>
      <c r="B76" s="310" t="s">
        <v>495</v>
      </c>
      <c r="C76" s="317" t="s">
        <v>496</v>
      </c>
      <c r="D76" s="310" t="s">
        <v>495</v>
      </c>
      <c r="E76" s="317" t="s">
        <v>496</v>
      </c>
    </row>
    <row r="77" spans="1:6" ht="12.75" customHeight="1">
      <c r="A77" s="311"/>
      <c r="B77" s="311"/>
      <c r="C77" s="318"/>
      <c r="D77" s="311"/>
      <c r="E77" s="318"/>
    </row>
    <row r="78" spans="1:6">
      <c r="A78" s="247">
        <v>2.5</v>
      </c>
      <c r="B78" s="247">
        <v>50</v>
      </c>
      <c r="C78" s="247">
        <v>9</v>
      </c>
      <c r="D78" s="247">
        <v>100</v>
      </c>
      <c r="E78" s="247">
        <v>18</v>
      </c>
    </row>
    <row r="79" spans="1:6">
      <c r="A79" s="246">
        <v>3</v>
      </c>
      <c r="B79" s="246">
        <v>50</v>
      </c>
      <c r="C79" s="246">
        <v>11</v>
      </c>
      <c r="D79" s="246">
        <v>100</v>
      </c>
      <c r="E79" s="246">
        <v>22</v>
      </c>
    </row>
  </sheetData>
  <mergeCells count="93">
    <mergeCell ref="A75:F75"/>
    <mergeCell ref="A76:A77"/>
    <mergeCell ref="B76:B77"/>
    <mergeCell ref="C76:C77"/>
    <mergeCell ref="D76:D77"/>
    <mergeCell ref="E76:E77"/>
    <mergeCell ref="A24:F24"/>
    <mergeCell ref="A25:A28"/>
    <mergeCell ref="A29:A32"/>
    <mergeCell ref="A33:A36"/>
    <mergeCell ref="A3:F3"/>
    <mergeCell ref="A4:A7"/>
    <mergeCell ref="A8:A11"/>
    <mergeCell ref="A12:A15"/>
    <mergeCell ref="A16:A19"/>
    <mergeCell ref="A20:A23"/>
    <mergeCell ref="A1:A2"/>
    <mergeCell ref="B1:B2"/>
    <mergeCell ref="C1:C2"/>
    <mergeCell ref="D1:D2"/>
    <mergeCell ref="E1:F1"/>
    <mergeCell ref="A39:F39"/>
    <mergeCell ref="A40:A41"/>
    <mergeCell ref="B40:B41"/>
    <mergeCell ref="C40:C41"/>
    <mergeCell ref="D40:D41"/>
    <mergeCell ref="E40:F40"/>
    <mergeCell ref="F42:F44"/>
    <mergeCell ref="A45:A47"/>
    <mergeCell ref="B45:B47"/>
    <mergeCell ref="C45:C47"/>
    <mergeCell ref="D45:D47"/>
    <mergeCell ref="E45:E47"/>
    <mergeCell ref="F45:F47"/>
    <mergeCell ref="A42:A44"/>
    <mergeCell ref="B42:B44"/>
    <mergeCell ref="C42:C44"/>
    <mergeCell ref="D42:D44"/>
    <mergeCell ref="E42:E44"/>
    <mergeCell ref="F48:F50"/>
    <mergeCell ref="A51:F51"/>
    <mergeCell ref="A52:A53"/>
    <mergeCell ref="B52:B53"/>
    <mergeCell ref="C52:C53"/>
    <mergeCell ref="D52:D53"/>
    <mergeCell ref="E52:F52"/>
    <mergeCell ref="A48:A50"/>
    <mergeCell ref="B48:B50"/>
    <mergeCell ref="C48:C50"/>
    <mergeCell ref="D48:D50"/>
    <mergeCell ref="E48:E50"/>
    <mergeCell ref="F54:F56"/>
    <mergeCell ref="A57:A59"/>
    <mergeCell ref="B57:B59"/>
    <mergeCell ref="C57:C59"/>
    <mergeCell ref="D57:D59"/>
    <mergeCell ref="E57:E59"/>
    <mergeCell ref="F57:F59"/>
    <mergeCell ref="A54:A56"/>
    <mergeCell ref="B54:B56"/>
    <mergeCell ref="C54:C56"/>
    <mergeCell ref="D54:D56"/>
    <mergeCell ref="E54:E56"/>
    <mergeCell ref="F60:F62"/>
    <mergeCell ref="A63:F63"/>
    <mergeCell ref="A64:A65"/>
    <mergeCell ref="B64:B65"/>
    <mergeCell ref="C64:C65"/>
    <mergeCell ref="D64:D65"/>
    <mergeCell ref="E64:F64"/>
    <mergeCell ref="A60:A62"/>
    <mergeCell ref="B60:B62"/>
    <mergeCell ref="C60:C62"/>
    <mergeCell ref="D60:D62"/>
    <mergeCell ref="E60:E62"/>
    <mergeCell ref="F66:F68"/>
    <mergeCell ref="A69:A71"/>
    <mergeCell ref="B69:B71"/>
    <mergeCell ref="C69:C71"/>
    <mergeCell ref="D69:D71"/>
    <mergeCell ref="E69:E71"/>
    <mergeCell ref="F69:F71"/>
    <mergeCell ref="A66:A68"/>
    <mergeCell ref="B66:B68"/>
    <mergeCell ref="C66:C68"/>
    <mergeCell ref="D66:D68"/>
    <mergeCell ref="E66:E68"/>
    <mergeCell ref="F72:F74"/>
    <mergeCell ref="A72:A74"/>
    <mergeCell ref="B72:B74"/>
    <mergeCell ref="C72:C74"/>
    <mergeCell ref="D72:D74"/>
    <mergeCell ref="E72:E74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23"/>
  <sheetViews>
    <sheetView topLeftCell="A7" workbookViewId="0">
      <selection activeCell="K21" sqref="K21"/>
    </sheetView>
  </sheetViews>
  <sheetFormatPr defaultRowHeight="12.75"/>
  <cols>
    <col min="1" max="1" width="17.42578125" customWidth="1"/>
    <col min="5" max="5" width="21.7109375" customWidth="1"/>
    <col min="6" max="6" width="27.42578125" customWidth="1"/>
  </cols>
  <sheetData>
    <row r="1" spans="1:6" ht="24" thickBot="1">
      <c r="A1" s="319" t="s">
        <v>392</v>
      </c>
      <c r="B1" s="319"/>
      <c r="C1" s="319"/>
      <c r="D1" s="319"/>
      <c r="E1" s="319"/>
      <c r="F1" s="319"/>
    </row>
    <row r="2" spans="1:6" ht="36.75" thickBot="1">
      <c r="A2" s="181" t="s">
        <v>342</v>
      </c>
      <c r="B2" s="181" t="s">
        <v>343</v>
      </c>
      <c r="C2" s="181" t="s">
        <v>344</v>
      </c>
      <c r="D2" s="182" t="s">
        <v>345</v>
      </c>
      <c r="E2" s="181" t="s">
        <v>346</v>
      </c>
      <c r="F2" s="183" t="s">
        <v>347</v>
      </c>
    </row>
    <row r="3" spans="1:6" ht="48.75" thickBot="1">
      <c r="A3" s="184" t="s">
        <v>348</v>
      </c>
      <c r="B3" s="185" t="s">
        <v>349</v>
      </c>
      <c r="C3" s="186">
        <v>1.95</v>
      </c>
      <c r="D3" s="186">
        <v>1.95</v>
      </c>
      <c r="E3" s="187" t="s">
        <v>350</v>
      </c>
      <c r="F3" s="188" t="s">
        <v>351</v>
      </c>
    </row>
    <row r="4" spans="1:6" ht="69" customHeight="1" thickBot="1">
      <c r="A4" s="184" t="s">
        <v>352</v>
      </c>
      <c r="B4" s="189" t="s">
        <v>349</v>
      </c>
      <c r="C4" s="324">
        <v>2.0499999999999998</v>
      </c>
      <c r="D4" s="325"/>
      <c r="E4" s="326" t="s">
        <v>353</v>
      </c>
      <c r="F4" s="327"/>
    </row>
    <row r="5" spans="1:6" ht="72.75" customHeight="1" thickBot="1">
      <c r="A5" s="184" t="s">
        <v>354</v>
      </c>
      <c r="B5" s="189" t="s">
        <v>349</v>
      </c>
      <c r="C5" s="328">
        <v>1.74</v>
      </c>
      <c r="D5" s="329"/>
      <c r="E5" s="330" t="s">
        <v>355</v>
      </c>
      <c r="F5" s="331"/>
    </row>
    <row r="6" spans="1:6" ht="53.25" customHeight="1" thickBot="1">
      <c r="A6" s="190" t="s">
        <v>356</v>
      </c>
      <c r="B6" s="191" t="s">
        <v>349</v>
      </c>
      <c r="C6" s="328">
        <v>3.3</v>
      </c>
      <c r="D6" s="329"/>
      <c r="E6" s="330" t="s">
        <v>357</v>
      </c>
      <c r="F6" s="331"/>
    </row>
    <row r="7" spans="1:6" ht="57.75" customHeight="1" thickBot="1">
      <c r="A7" s="184" t="s">
        <v>358</v>
      </c>
      <c r="B7" s="192" t="s">
        <v>349</v>
      </c>
      <c r="C7" s="320">
        <v>2.12</v>
      </c>
      <c r="D7" s="321"/>
      <c r="E7" s="322" t="s">
        <v>353</v>
      </c>
      <c r="F7" s="323"/>
    </row>
    <row r="8" spans="1:6" ht="64.5" customHeight="1" thickBot="1">
      <c r="A8" s="184" t="s">
        <v>359</v>
      </c>
      <c r="B8" s="192" t="s">
        <v>349</v>
      </c>
      <c r="C8" s="320">
        <v>2.25</v>
      </c>
      <c r="D8" s="321"/>
      <c r="E8" s="322" t="s">
        <v>360</v>
      </c>
      <c r="F8" s="323"/>
    </row>
    <row r="23" spans="1:4">
      <c r="A23" s="194" t="s">
        <v>393</v>
      </c>
      <c r="B23" s="195" t="s">
        <v>394</v>
      </c>
      <c r="D23" s="194" t="s">
        <v>395</v>
      </c>
    </row>
  </sheetData>
  <mergeCells count="11">
    <mergeCell ref="A1:F1"/>
    <mergeCell ref="C8:D8"/>
    <mergeCell ref="E8:F8"/>
    <mergeCell ref="C4:D4"/>
    <mergeCell ref="E4:F4"/>
    <mergeCell ref="C5:D5"/>
    <mergeCell ref="E5:F5"/>
    <mergeCell ref="C6:D6"/>
    <mergeCell ref="E6:F6"/>
    <mergeCell ref="C7:D7"/>
    <mergeCell ref="E7:F7"/>
  </mergeCells>
  <pageMargins left="0.25" right="0.25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46"/>
  <sheetViews>
    <sheetView workbookViewId="0">
      <selection activeCell="I13" sqref="I13"/>
    </sheetView>
  </sheetViews>
  <sheetFormatPr defaultRowHeight="12.75"/>
  <cols>
    <col min="1" max="1" width="24.85546875" customWidth="1"/>
    <col min="2" max="2" width="31" customWidth="1"/>
    <col min="3" max="3" width="15.28515625" customWidth="1"/>
    <col min="4" max="4" width="27.28515625" customWidth="1"/>
  </cols>
  <sheetData>
    <row r="1" spans="1:4" ht="15.75" thickBot="1">
      <c r="A1" s="228" t="s">
        <v>396</v>
      </c>
      <c r="B1" s="348" t="s">
        <v>397</v>
      </c>
      <c r="C1" s="349"/>
      <c r="D1" s="229" t="s">
        <v>101</v>
      </c>
    </row>
    <row r="2" spans="1:4" ht="15">
      <c r="A2" s="355" t="s">
        <v>429</v>
      </c>
      <c r="B2" s="355"/>
      <c r="C2" s="355"/>
      <c r="D2" s="355"/>
    </row>
    <row r="3" spans="1:4" ht="15">
      <c r="A3" s="232"/>
      <c r="B3" s="350" t="s">
        <v>428</v>
      </c>
      <c r="C3" s="350"/>
      <c r="D3" s="232"/>
    </row>
    <row r="4" spans="1:4" ht="15">
      <c r="A4" s="230" t="s">
        <v>427</v>
      </c>
      <c r="B4" s="339">
        <v>4.5999999999999996</v>
      </c>
      <c r="C4" s="340"/>
      <c r="D4" s="231" t="s">
        <v>430</v>
      </c>
    </row>
    <row r="5" spans="1:4" ht="15">
      <c r="A5" s="220"/>
      <c r="B5" s="351" t="s">
        <v>431</v>
      </c>
      <c r="C5" s="351"/>
      <c r="D5" s="209"/>
    </row>
    <row r="6" spans="1:4" ht="15">
      <c r="A6" s="202" t="s">
        <v>427</v>
      </c>
      <c r="B6" s="337">
        <v>5.7</v>
      </c>
      <c r="C6" s="338"/>
      <c r="D6" s="198" t="s">
        <v>430</v>
      </c>
    </row>
    <row r="7" spans="1:4" ht="15">
      <c r="A7" s="221"/>
      <c r="B7" s="356" t="s">
        <v>432</v>
      </c>
      <c r="C7" s="356"/>
      <c r="D7" s="201"/>
    </row>
    <row r="8" spans="1:4" ht="15.75" thickBot="1">
      <c r="A8" s="222" t="s">
        <v>427</v>
      </c>
      <c r="B8" s="337">
        <v>7.2</v>
      </c>
      <c r="C8" s="338"/>
      <c r="D8" s="198" t="s">
        <v>430</v>
      </c>
    </row>
    <row r="9" spans="1:4" ht="15.75" thickBot="1">
      <c r="A9" s="352" t="s">
        <v>433</v>
      </c>
      <c r="B9" s="353"/>
      <c r="C9" s="353"/>
      <c r="D9" s="354"/>
    </row>
    <row r="10" spans="1:4" ht="15">
      <c r="A10" s="233" t="s">
        <v>434</v>
      </c>
      <c r="B10" s="210" t="s">
        <v>430</v>
      </c>
      <c r="C10" s="223">
        <v>7.2</v>
      </c>
      <c r="D10" s="224"/>
    </row>
    <row r="11" spans="1:4" ht="15">
      <c r="A11" s="234" t="s">
        <v>435</v>
      </c>
      <c r="B11" s="210" t="s">
        <v>430</v>
      </c>
      <c r="C11" s="225">
        <v>7.75</v>
      </c>
      <c r="D11" s="215"/>
    </row>
    <row r="12" spans="1:4" ht="58.5" customHeight="1">
      <c r="A12" s="196" t="s">
        <v>398</v>
      </c>
      <c r="B12" s="342">
        <v>2.2000000000000002</v>
      </c>
      <c r="C12" s="343"/>
      <c r="D12" s="215"/>
    </row>
    <row r="13" spans="1:4" ht="75.75" customHeight="1" thickBot="1">
      <c r="A13" s="226" t="s">
        <v>399</v>
      </c>
      <c r="B13" s="344">
        <v>3.6</v>
      </c>
      <c r="C13" s="345"/>
      <c r="D13" s="227"/>
    </row>
    <row r="14" spans="1:4" ht="15">
      <c r="A14" s="346" t="s">
        <v>400</v>
      </c>
      <c r="B14" s="346"/>
      <c r="C14" s="346"/>
      <c r="D14" s="346"/>
    </row>
    <row r="15" spans="1:4" ht="15">
      <c r="A15" s="217"/>
      <c r="B15" s="217"/>
      <c r="C15" s="217"/>
      <c r="D15" s="217"/>
    </row>
    <row r="16" spans="1:4" ht="15">
      <c r="A16" s="235" t="s">
        <v>401</v>
      </c>
      <c r="B16" s="216">
        <v>198</v>
      </c>
      <c r="C16" s="214"/>
      <c r="D16" s="214"/>
    </row>
    <row r="17" spans="1:4" ht="15">
      <c r="A17" s="198" t="s">
        <v>402</v>
      </c>
      <c r="B17" s="211">
        <v>198</v>
      </c>
      <c r="C17" s="199"/>
      <c r="D17" s="198" t="s">
        <v>403</v>
      </c>
    </row>
    <row r="18" spans="1:4" ht="15">
      <c r="A18" s="198" t="s">
        <v>404</v>
      </c>
      <c r="B18" s="211">
        <v>230</v>
      </c>
      <c r="C18" s="199"/>
      <c r="D18" s="198" t="s">
        <v>403</v>
      </c>
    </row>
    <row r="19" spans="1:4" ht="15">
      <c r="A19" s="198" t="s">
        <v>405</v>
      </c>
      <c r="B19" s="211">
        <v>243</v>
      </c>
      <c r="C19" s="199"/>
      <c r="D19" s="198" t="s">
        <v>403</v>
      </c>
    </row>
    <row r="20" spans="1:4" ht="15">
      <c r="A20" s="347" t="s">
        <v>406</v>
      </c>
      <c r="B20" s="347"/>
      <c r="C20" s="347"/>
      <c r="D20" s="347"/>
    </row>
    <row r="21" spans="1:4" ht="15">
      <c r="A21" s="237" t="s">
        <v>437</v>
      </c>
      <c r="B21" s="238">
        <v>215</v>
      </c>
      <c r="C21" s="238"/>
      <c r="D21" s="208"/>
    </row>
    <row r="22" spans="1:4" ht="15">
      <c r="A22" s="236" t="s">
        <v>438</v>
      </c>
      <c r="B22" s="212">
        <v>230</v>
      </c>
      <c r="C22" s="199"/>
      <c r="D22" s="198" t="s">
        <v>403</v>
      </c>
    </row>
    <row r="23" spans="1:4" ht="15">
      <c r="A23" s="236" t="s">
        <v>404</v>
      </c>
      <c r="B23" s="211">
        <v>270</v>
      </c>
      <c r="C23" s="199"/>
      <c r="D23" s="198" t="s">
        <v>403</v>
      </c>
    </row>
    <row r="24" spans="1:4" ht="15">
      <c r="A24" s="236" t="s">
        <v>439</v>
      </c>
      <c r="B24" s="211">
        <v>285</v>
      </c>
      <c r="C24" s="199"/>
      <c r="D24" s="198" t="s">
        <v>403</v>
      </c>
    </row>
    <row r="25" spans="1:4" ht="15">
      <c r="A25" s="236" t="s">
        <v>440</v>
      </c>
      <c r="B25" s="212">
        <v>297</v>
      </c>
      <c r="C25" s="199"/>
      <c r="D25" s="198" t="s">
        <v>403</v>
      </c>
    </row>
    <row r="26" spans="1:4" ht="15">
      <c r="A26" s="198" t="s">
        <v>407</v>
      </c>
      <c r="B26" s="211">
        <v>47</v>
      </c>
      <c r="C26" s="199" t="s">
        <v>408</v>
      </c>
      <c r="D26" s="198" t="s">
        <v>403</v>
      </c>
    </row>
    <row r="27" spans="1:4" ht="15">
      <c r="A27" s="332" t="s">
        <v>409</v>
      </c>
      <c r="B27" s="332"/>
      <c r="C27" s="332"/>
      <c r="D27" s="332"/>
    </row>
    <row r="28" spans="1:4" ht="15">
      <c r="A28" s="198" t="s">
        <v>410</v>
      </c>
      <c r="B28" s="211">
        <v>94</v>
      </c>
      <c r="C28" s="199"/>
      <c r="D28" s="198" t="s">
        <v>403</v>
      </c>
    </row>
    <row r="29" spans="1:4" ht="15">
      <c r="A29" s="198" t="s">
        <v>411</v>
      </c>
      <c r="B29" s="211">
        <v>100</v>
      </c>
      <c r="C29" s="199"/>
      <c r="D29" s="198" t="s">
        <v>403</v>
      </c>
    </row>
    <row r="30" spans="1:4" ht="15">
      <c r="A30" s="198" t="s">
        <v>412</v>
      </c>
      <c r="B30" s="211">
        <v>114</v>
      </c>
      <c r="C30" s="199"/>
      <c r="D30" s="198" t="s">
        <v>403</v>
      </c>
    </row>
    <row r="31" spans="1:4" ht="15">
      <c r="A31" s="198" t="s">
        <v>436</v>
      </c>
      <c r="B31" s="211">
        <v>129</v>
      </c>
      <c r="C31" s="199"/>
      <c r="D31" s="198" t="s">
        <v>403</v>
      </c>
    </row>
    <row r="32" spans="1:4" ht="15">
      <c r="A32" s="332" t="s">
        <v>414</v>
      </c>
      <c r="B32" s="332"/>
      <c r="C32" s="332"/>
      <c r="D32" s="332"/>
    </row>
    <row r="33" spans="1:4" ht="15">
      <c r="A33" s="198" t="s">
        <v>410</v>
      </c>
      <c r="B33" s="205">
        <v>135</v>
      </c>
      <c r="C33" s="199"/>
      <c r="D33" s="198" t="s">
        <v>403</v>
      </c>
    </row>
    <row r="34" spans="1:4" ht="15">
      <c r="A34" s="198" t="s">
        <v>411</v>
      </c>
      <c r="B34" s="205">
        <v>148</v>
      </c>
      <c r="C34" s="199"/>
      <c r="D34" s="198" t="s">
        <v>403</v>
      </c>
    </row>
    <row r="35" spans="1:4" ht="15">
      <c r="A35" s="198" t="s">
        <v>415</v>
      </c>
      <c r="B35" s="205">
        <v>168</v>
      </c>
      <c r="C35" s="199"/>
      <c r="D35" s="198" t="s">
        <v>403</v>
      </c>
    </row>
    <row r="36" spans="1:4" ht="15">
      <c r="A36" s="203" t="s">
        <v>413</v>
      </c>
      <c r="B36" s="213">
        <v>195</v>
      </c>
      <c r="C36" s="197"/>
      <c r="D36" s="206" t="s">
        <v>403</v>
      </c>
    </row>
    <row r="37" spans="1:4" ht="15">
      <c r="A37" s="341" t="s">
        <v>441</v>
      </c>
      <c r="B37" s="341"/>
      <c r="C37" s="341"/>
      <c r="D37" s="341"/>
    </row>
    <row r="38" spans="1:4" ht="36" customHeight="1">
      <c r="A38" s="219" t="s">
        <v>416</v>
      </c>
      <c r="B38" s="207">
        <v>56</v>
      </c>
      <c r="C38" s="207" t="s">
        <v>417</v>
      </c>
      <c r="D38" s="200" t="s">
        <v>403</v>
      </c>
    </row>
    <row r="39" spans="1:4" ht="30">
      <c r="A39" s="219" t="s">
        <v>418</v>
      </c>
      <c r="B39" s="207">
        <v>100</v>
      </c>
      <c r="C39" s="207" t="s">
        <v>417</v>
      </c>
      <c r="D39" s="200" t="s">
        <v>403</v>
      </c>
    </row>
    <row r="40" spans="1:4" ht="30">
      <c r="A40" s="219" t="s">
        <v>419</v>
      </c>
      <c r="B40" s="207">
        <v>63</v>
      </c>
      <c r="C40" s="207" t="s">
        <v>417</v>
      </c>
      <c r="D40" s="200" t="s">
        <v>403</v>
      </c>
    </row>
    <row r="41" spans="1:4" ht="30">
      <c r="A41" s="218" t="s">
        <v>420</v>
      </c>
      <c r="B41" s="204">
        <v>108</v>
      </c>
      <c r="C41" s="204" t="s">
        <v>417</v>
      </c>
      <c r="D41" s="200" t="s">
        <v>403</v>
      </c>
    </row>
    <row r="42" spans="1:4" ht="15">
      <c r="A42" s="332" t="s">
        <v>421</v>
      </c>
      <c r="B42" s="332"/>
      <c r="C42" s="332"/>
      <c r="D42" s="332"/>
    </row>
    <row r="43" spans="1:4" ht="63.75" customHeight="1">
      <c r="A43" s="218" t="s">
        <v>422</v>
      </c>
      <c r="B43" s="333">
        <v>455</v>
      </c>
      <c r="C43" s="334"/>
      <c r="D43" s="200" t="s">
        <v>403</v>
      </c>
    </row>
    <row r="44" spans="1:4" ht="72" customHeight="1">
      <c r="A44" s="218" t="s">
        <v>423</v>
      </c>
      <c r="B44" s="333">
        <v>637</v>
      </c>
      <c r="C44" s="334"/>
      <c r="D44" s="200" t="s">
        <v>403</v>
      </c>
    </row>
    <row r="45" spans="1:4" ht="57.75" customHeight="1">
      <c r="A45" s="218" t="s">
        <v>424</v>
      </c>
      <c r="B45" s="333">
        <v>945</v>
      </c>
      <c r="C45" s="334"/>
      <c r="D45" s="200" t="s">
        <v>403</v>
      </c>
    </row>
    <row r="46" spans="1:4" ht="60.75" customHeight="1" thickBot="1">
      <c r="A46" s="218" t="s">
        <v>425</v>
      </c>
      <c r="B46" s="335" t="s">
        <v>426</v>
      </c>
      <c r="C46" s="336"/>
      <c r="D46" s="200" t="s">
        <v>403</v>
      </c>
    </row>
  </sheetData>
  <mergeCells count="21">
    <mergeCell ref="B1:C1"/>
    <mergeCell ref="B3:C3"/>
    <mergeCell ref="B5:C5"/>
    <mergeCell ref="A9:D9"/>
    <mergeCell ref="A2:D2"/>
    <mergeCell ref="B7:C7"/>
    <mergeCell ref="B8:C8"/>
    <mergeCell ref="A27:D27"/>
    <mergeCell ref="B6:C6"/>
    <mergeCell ref="B4:C4"/>
    <mergeCell ref="A32:D32"/>
    <mergeCell ref="A37:D37"/>
    <mergeCell ref="B12:C12"/>
    <mergeCell ref="B13:C13"/>
    <mergeCell ref="A14:D14"/>
    <mergeCell ref="A20:D20"/>
    <mergeCell ref="A42:D42"/>
    <mergeCell ref="B43:C43"/>
    <mergeCell ref="B44:C44"/>
    <mergeCell ref="B45:C45"/>
    <mergeCell ref="B46:C46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18"/>
  <sheetViews>
    <sheetView workbookViewId="0">
      <selection activeCell="I8" sqref="I8"/>
    </sheetView>
  </sheetViews>
  <sheetFormatPr defaultRowHeight="12.75"/>
  <cols>
    <col min="1" max="1" width="3.85546875" style="62" customWidth="1"/>
    <col min="2" max="2" width="40.5703125" customWidth="1"/>
    <col min="3" max="3" width="5.85546875" customWidth="1"/>
    <col min="4" max="4" width="10.28515625" customWidth="1"/>
    <col min="5" max="5" width="12" customWidth="1"/>
    <col min="6" max="6" width="19.5703125" customWidth="1"/>
  </cols>
  <sheetData>
    <row r="1" spans="1:7" ht="54">
      <c r="A1" s="61" t="s">
        <v>142</v>
      </c>
      <c r="B1" s="61" t="s">
        <v>143</v>
      </c>
      <c r="C1" s="61" t="s">
        <v>144</v>
      </c>
      <c r="D1" s="61" t="s">
        <v>145</v>
      </c>
      <c r="E1" s="50" t="s">
        <v>259</v>
      </c>
      <c r="F1" s="180" t="s">
        <v>341</v>
      </c>
    </row>
    <row r="2" spans="1:7" ht="22.5">
      <c r="A2" s="297" t="s">
        <v>146</v>
      </c>
      <c r="B2" s="298"/>
      <c r="C2" s="298"/>
      <c r="D2" s="298"/>
      <c r="E2" s="298"/>
      <c r="F2" s="298"/>
      <c r="G2" s="67"/>
    </row>
    <row r="3" spans="1:7" ht="30" customHeight="1">
      <c r="A3" s="357">
        <v>1</v>
      </c>
      <c r="B3" s="179" t="s">
        <v>329</v>
      </c>
      <c r="C3" s="121" t="s">
        <v>147</v>
      </c>
      <c r="D3" s="360">
        <v>1.38</v>
      </c>
      <c r="E3" s="367" t="s">
        <v>260</v>
      </c>
      <c r="F3" s="363" t="s">
        <v>261</v>
      </c>
      <c r="G3" s="68"/>
    </row>
    <row r="4" spans="1:7" ht="30" customHeight="1">
      <c r="A4" s="358"/>
      <c r="B4" s="179" t="s">
        <v>330</v>
      </c>
      <c r="C4" s="123" t="s">
        <v>148</v>
      </c>
      <c r="D4" s="361"/>
      <c r="E4" s="368"/>
      <c r="F4" s="364"/>
      <c r="G4" s="68"/>
    </row>
    <row r="5" spans="1:7" ht="38.25" customHeight="1">
      <c r="A5" s="359"/>
      <c r="B5" s="179" t="s">
        <v>331</v>
      </c>
      <c r="C5" s="122" t="s">
        <v>149</v>
      </c>
      <c r="D5" s="362"/>
      <c r="E5" s="369"/>
      <c r="F5" s="365"/>
      <c r="G5" s="68"/>
    </row>
    <row r="6" spans="1:7" ht="45">
      <c r="A6" s="357">
        <v>2</v>
      </c>
      <c r="B6" s="179" t="s">
        <v>332</v>
      </c>
      <c r="C6" s="121" t="s">
        <v>147</v>
      </c>
      <c r="D6" s="360">
        <v>1.7250000000000001</v>
      </c>
      <c r="E6" s="367" t="s">
        <v>260</v>
      </c>
      <c r="F6" s="363" t="s">
        <v>262</v>
      </c>
      <c r="G6" s="68"/>
    </row>
    <row r="7" spans="1:7" ht="30" customHeight="1">
      <c r="A7" s="358"/>
      <c r="B7" s="179" t="s">
        <v>333</v>
      </c>
      <c r="C7" s="123" t="s">
        <v>148</v>
      </c>
      <c r="D7" s="361"/>
      <c r="E7" s="368"/>
      <c r="F7" s="364"/>
      <c r="G7" s="68"/>
    </row>
    <row r="8" spans="1:7" ht="38.25" customHeight="1">
      <c r="A8" s="359"/>
      <c r="B8" s="179" t="s">
        <v>334</v>
      </c>
      <c r="C8" s="122" t="s">
        <v>149</v>
      </c>
      <c r="D8" s="362"/>
      <c r="E8" s="369"/>
      <c r="F8" s="365"/>
      <c r="G8" s="68"/>
    </row>
    <row r="9" spans="1:7" ht="45">
      <c r="A9" s="357">
        <v>3</v>
      </c>
      <c r="B9" s="179" t="s">
        <v>335</v>
      </c>
      <c r="C9" s="121" t="s">
        <v>147</v>
      </c>
      <c r="D9" s="360">
        <v>1.9550000000000001</v>
      </c>
      <c r="E9" s="367" t="s">
        <v>260</v>
      </c>
      <c r="F9" s="363" t="s">
        <v>263</v>
      </c>
      <c r="G9" s="68"/>
    </row>
    <row r="10" spans="1:7" ht="30" customHeight="1">
      <c r="A10" s="358"/>
      <c r="B10" s="179" t="s">
        <v>336</v>
      </c>
      <c r="C10" s="123" t="s">
        <v>148</v>
      </c>
      <c r="D10" s="361"/>
      <c r="E10" s="368"/>
      <c r="F10" s="364"/>
      <c r="G10" s="68"/>
    </row>
    <row r="11" spans="1:7" ht="38.25" customHeight="1">
      <c r="A11" s="359"/>
      <c r="B11" s="179" t="s">
        <v>337</v>
      </c>
      <c r="C11" s="122" t="s">
        <v>149</v>
      </c>
      <c r="D11" s="362"/>
      <c r="E11" s="369"/>
      <c r="F11" s="365"/>
      <c r="G11" s="68"/>
    </row>
    <row r="12" spans="1:7" ht="45">
      <c r="A12" s="357">
        <v>4</v>
      </c>
      <c r="B12" s="179" t="s">
        <v>338</v>
      </c>
      <c r="C12" s="121" t="s">
        <v>147</v>
      </c>
      <c r="D12" s="360">
        <v>2.2999999999999998</v>
      </c>
      <c r="E12" s="367" t="s">
        <v>260</v>
      </c>
      <c r="F12" s="363" t="s">
        <v>264</v>
      </c>
      <c r="G12" s="68"/>
    </row>
    <row r="13" spans="1:7" ht="30" customHeight="1">
      <c r="A13" s="358"/>
      <c r="B13" s="179" t="s">
        <v>339</v>
      </c>
      <c r="C13" s="123" t="s">
        <v>148</v>
      </c>
      <c r="D13" s="361"/>
      <c r="E13" s="368"/>
      <c r="F13" s="364"/>
      <c r="G13" s="68"/>
    </row>
    <row r="14" spans="1:7" ht="38.25" customHeight="1">
      <c r="A14" s="359"/>
      <c r="B14" s="179" t="s">
        <v>340</v>
      </c>
      <c r="C14" s="122" t="s">
        <v>149</v>
      </c>
      <c r="D14" s="362"/>
      <c r="E14" s="369"/>
      <c r="F14" s="365"/>
      <c r="G14" s="68"/>
    </row>
    <row r="17" spans="1:6">
      <c r="A17" s="366"/>
      <c r="B17" s="366"/>
      <c r="C17" s="366"/>
      <c r="D17" s="366"/>
      <c r="E17" s="366"/>
      <c r="F17" s="366"/>
    </row>
    <row r="18" spans="1:6">
      <c r="A18" s="366"/>
      <c r="B18" s="366"/>
      <c r="C18" s="366"/>
      <c r="D18" s="366"/>
      <c r="E18" s="366"/>
      <c r="F18" s="366"/>
    </row>
  </sheetData>
  <mergeCells count="18">
    <mergeCell ref="A17:F18"/>
    <mergeCell ref="E3:E5"/>
    <mergeCell ref="E6:E8"/>
    <mergeCell ref="E9:E11"/>
    <mergeCell ref="E12:E14"/>
    <mergeCell ref="A12:A14"/>
    <mergeCell ref="D12:D14"/>
    <mergeCell ref="F12:F14"/>
    <mergeCell ref="A9:A11"/>
    <mergeCell ref="D9:D11"/>
    <mergeCell ref="F9:F11"/>
    <mergeCell ref="A2:F2"/>
    <mergeCell ref="A3:A5"/>
    <mergeCell ref="D3:D5"/>
    <mergeCell ref="F3:F5"/>
    <mergeCell ref="A6:A8"/>
    <mergeCell ref="D6:D8"/>
    <mergeCell ref="F6:F8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6"/>
  <sheetViews>
    <sheetView workbookViewId="0">
      <selection activeCell="J16" sqref="J16"/>
    </sheetView>
  </sheetViews>
  <sheetFormatPr defaultRowHeight="12.75"/>
  <cols>
    <col min="1" max="1" width="26.140625" customWidth="1"/>
    <col min="4" max="4" width="19.7109375" customWidth="1"/>
  </cols>
  <sheetData>
    <row r="1" spans="1:9" ht="13.5">
      <c r="A1" s="370" t="s">
        <v>236</v>
      </c>
      <c r="B1" s="371"/>
      <c r="C1" s="371"/>
      <c r="D1" s="371"/>
      <c r="E1" s="371"/>
      <c r="F1" s="371"/>
      <c r="G1" s="371"/>
      <c r="H1" s="372"/>
      <c r="I1" s="98"/>
    </row>
    <row r="2" spans="1:9" ht="14.25" thickBot="1">
      <c r="A2" s="373"/>
      <c r="B2" s="374"/>
      <c r="C2" s="374"/>
      <c r="D2" s="374"/>
      <c r="E2" s="374"/>
      <c r="F2" s="374"/>
      <c r="G2" s="374"/>
      <c r="H2" s="375"/>
      <c r="I2" s="99"/>
    </row>
    <row r="3" spans="1:9" ht="13.5">
      <c r="A3" s="376" t="s">
        <v>237</v>
      </c>
      <c r="B3" s="376" t="s">
        <v>238</v>
      </c>
      <c r="C3" s="379" t="s">
        <v>239</v>
      </c>
      <c r="D3" s="382" t="s">
        <v>240</v>
      </c>
      <c r="E3" s="385" t="s">
        <v>238</v>
      </c>
      <c r="F3" s="388" t="s">
        <v>239</v>
      </c>
      <c r="G3" s="391" t="s">
        <v>241</v>
      </c>
      <c r="H3" s="393" t="s">
        <v>242</v>
      </c>
      <c r="I3" s="99"/>
    </row>
    <row r="4" spans="1:9">
      <c r="A4" s="377"/>
      <c r="B4" s="377"/>
      <c r="C4" s="380"/>
      <c r="D4" s="383"/>
      <c r="E4" s="386"/>
      <c r="F4" s="389"/>
      <c r="G4" s="391"/>
      <c r="H4" s="393"/>
      <c r="I4" s="100"/>
    </row>
    <row r="5" spans="1:9" ht="36.75" customHeight="1">
      <c r="A5" s="378"/>
      <c r="B5" s="378"/>
      <c r="C5" s="381"/>
      <c r="D5" s="384"/>
      <c r="E5" s="387"/>
      <c r="F5" s="390"/>
      <c r="G5" s="392"/>
      <c r="H5" s="394"/>
      <c r="I5" s="101"/>
    </row>
    <row r="6" spans="1:9" ht="15">
      <c r="A6" s="395"/>
      <c r="B6" s="102">
        <v>1</v>
      </c>
      <c r="C6" s="103">
        <v>25</v>
      </c>
      <c r="D6" s="397"/>
      <c r="E6" s="102">
        <v>1</v>
      </c>
      <c r="F6" s="103">
        <v>35.6</v>
      </c>
      <c r="G6" s="104">
        <v>1.5</v>
      </c>
      <c r="H6" s="248">
        <v>16.559999999999999</v>
      </c>
      <c r="I6" s="101"/>
    </row>
    <row r="7" spans="1:9">
      <c r="A7" s="396"/>
      <c r="B7" s="105">
        <v>1.2</v>
      </c>
      <c r="C7" s="106">
        <v>30</v>
      </c>
      <c r="D7" s="398"/>
      <c r="E7" s="105">
        <v>1.2</v>
      </c>
      <c r="F7" s="106">
        <v>42.7</v>
      </c>
      <c r="G7" s="104">
        <v>2</v>
      </c>
      <c r="H7" s="248">
        <v>22</v>
      </c>
    </row>
    <row r="8" spans="1:9">
      <c r="A8" s="396"/>
      <c r="B8" s="102">
        <v>1.5</v>
      </c>
      <c r="C8" s="103">
        <v>37</v>
      </c>
      <c r="D8" s="398"/>
      <c r="E8" s="102">
        <v>1.5</v>
      </c>
      <c r="F8" s="103">
        <v>53.4</v>
      </c>
      <c r="G8" s="104">
        <v>2</v>
      </c>
      <c r="H8" s="248">
        <v>22</v>
      </c>
    </row>
    <row r="9" spans="1:9">
      <c r="A9" s="396"/>
      <c r="B9" s="102">
        <v>1.7</v>
      </c>
      <c r="C9" s="103">
        <v>41</v>
      </c>
      <c r="D9" s="398"/>
      <c r="E9" s="102">
        <v>1.7</v>
      </c>
      <c r="F9" s="103">
        <v>60.5</v>
      </c>
      <c r="G9" s="104">
        <v>2.2999999999999998</v>
      </c>
      <c r="H9" s="249">
        <v>26</v>
      </c>
    </row>
    <row r="10" spans="1:9">
      <c r="A10" s="396"/>
      <c r="B10" s="108">
        <v>2</v>
      </c>
      <c r="C10" s="107">
        <v>50</v>
      </c>
      <c r="D10" s="398"/>
      <c r="E10" s="108">
        <v>2</v>
      </c>
      <c r="F10" s="107">
        <v>71</v>
      </c>
      <c r="G10" s="104">
        <v>3</v>
      </c>
      <c r="H10" s="249">
        <v>33.5</v>
      </c>
    </row>
    <row r="11" spans="1:9">
      <c r="A11" s="396"/>
      <c r="B11" s="102">
        <v>2.5</v>
      </c>
      <c r="C11" s="107">
        <v>62</v>
      </c>
      <c r="D11" s="398"/>
      <c r="E11" s="102">
        <v>2.5</v>
      </c>
      <c r="F11" s="107">
        <v>89</v>
      </c>
      <c r="G11" s="104">
        <v>4</v>
      </c>
      <c r="H11" s="249">
        <v>44</v>
      </c>
    </row>
    <row r="12" spans="1:9" ht="13.5" thickBot="1">
      <c r="A12" s="396"/>
      <c r="B12" s="109">
        <v>3</v>
      </c>
      <c r="C12" s="110">
        <v>74</v>
      </c>
      <c r="D12" s="398"/>
      <c r="E12" s="109">
        <v>3</v>
      </c>
      <c r="F12" s="110">
        <v>106</v>
      </c>
      <c r="G12" s="111">
        <v>4</v>
      </c>
      <c r="H12" s="250">
        <v>44</v>
      </c>
    </row>
    <row r="13" spans="1:9">
      <c r="A13" s="399" t="s">
        <v>243</v>
      </c>
      <c r="B13" s="400"/>
      <c r="C13" s="400"/>
      <c r="D13" s="400"/>
      <c r="E13" s="400"/>
      <c r="F13" s="400"/>
      <c r="G13" s="400"/>
      <c r="H13" s="401"/>
    </row>
    <row r="14" spans="1:9">
      <c r="A14" s="402"/>
      <c r="B14" s="403"/>
      <c r="C14" s="403"/>
      <c r="D14" s="403"/>
      <c r="E14" s="403"/>
      <c r="F14" s="403"/>
      <c r="G14" s="403"/>
      <c r="H14" s="404"/>
    </row>
    <row r="15" spans="1:9">
      <c r="A15" s="402"/>
      <c r="B15" s="403"/>
      <c r="C15" s="403"/>
      <c r="D15" s="403"/>
      <c r="E15" s="403"/>
      <c r="F15" s="403"/>
      <c r="G15" s="403"/>
      <c r="H15" s="404"/>
    </row>
    <row r="16" spans="1:9" ht="13.5" thickBot="1">
      <c r="A16" s="405"/>
      <c r="B16" s="406"/>
      <c r="C16" s="406"/>
      <c r="D16" s="406"/>
      <c r="E16" s="406"/>
      <c r="F16" s="406"/>
      <c r="G16" s="406"/>
      <c r="H16" s="407"/>
    </row>
    <row r="17" spans="1:8">
      <c r="A17" s="376" t="s">
        <v>244</v>
      </c>
      <c r="B17" s="376" t="s">
        <v>238</v>
      </c>
      <c r="C17" s="379" t="s">
        <v>239</v>
      </c>
      <c r="D17" s="382" t="s">
        <v>245</v>
      </c>
      <c r="E17" s="385" t="s">
        <v>238</v>
      </c>
      <c r="F17" s="388" t="s">
        <v>239</v>
      </c>
      <c r="G17" s="408" t="s">
        <v>241</v>
      </c>
      <c r="H17" s="411" t="s">
        <v>246</v>
      </c>
    </row>
    <row r="18" spans="1:8">
      <c r="A18" s="377"/>
      <c r="B18" s="377"/>
      <c r="C18" s="380"/>
      <c r="D18" s="383"/>
      <c r="E18" s="386"/>
      <c r="F18" s="389"/>
      <c r="G18" s="409"/>
      <c r="H18" s="393"/>
    </row>
    <row r="19" spans="1:8" ht="37.5" customHeight="1">
      <c r="A19" s="378"/>
      <c r="B19" s="378"/>
      <c r="C19" s="381"/>
      <c r="D19" s="384"/>
      <c r="E19" s="387"/>
      <c r="F19" s="390"/>
      <c r="G19" s="410"/>
      <c r="H19" s="394"/>
    </row>
    <row r="20" spans="1:8">
      <c r="A20" s="395"/>
      <c r="B20" s="102">
        <v>1</v>
      </c>
      <c r="C20" s="103">
        <v>30</v>
      </c>
      <c r="D20" s="413"/>
      <c r="E20" s="102">
        <v>1</v>
      </c>
      <c r="F20" s="112">
        <v>45</v>
      </c>
      <c r="G20" s="104">
        <v>1.5</v>
      </c>
      <c r="H20" s="248">
        <v>21</v>
      </c>
    </row>
    <row r="21" spans="1:8">
      <c r="A21" s="396"/>
      <c r="B21" s="105">
        <v>1.2</v>
      </c>
      <c r="C21" s="106">
        <v>36.9</v>
      </c>
      <c r="D21" s="414"/>
      <c r="E21" s="105">
        <v>1.2</v>
      </c>
      <c r="F21" s="113">
        <v>56</v>
      </c>
      <c r="G21" s="104">
        <v>2</v>
      </c>
      <c r="H21" s="248">
        <v>28</v>
      </c>
    </row>
    <row r="22" spans="1:8">
      <c r="A22" s="396"/>
      <c r="B22" s="102">
        <v>1.5</v>
      </c>
      <c r="C22" s="103">
        <v>45</v>
      </c>
      <c r="D22" s="414"/>
      <c r="E22" s="102">
        <v>1.5</v>
      </c>
      <c r="F22" s="112">
        <v>67</v>
      </c>
      <c r="G22" s="104">
        <v>2</v>
      </c>
      <c r="H22" s="248">
        <v>28</v>
      </c>
    </row>
    <row r="23" spans="1:8">
      <c r="A23" s="396"/>
      <c r="B23" s="102">
        <v>1.7</v>
      </c>
      <c r="C23" s="103">
        <v>51</v>
      </c>
      <c r="D23" s="414"/>
      <c r="E23" s="102">
        <v>1.7</v>
      </c>
      <c r="F23" s="112">
        <v>76</v>
      </c>
      <c r="G23" s="104">
        <v>2.2999999999999998</v>
      </c>
      <c r="H23" s="249">
        <v>32</v>
      </c>
    </row>
    <row r="24" spans="1:8">
      <c r="A24" s="396"/>
      <c r="B24" s="108">
        <v>2</v>
      </c>
      <c r="C24" s="107">
        <v>61</v>
      </c>
      <c r="D24" s="414"/>
      <c r="E24" s="108">
        <v>2</v>
      </c>
      <c r="F24" s="114">
        <v>90</v>
      </c>
      <c r="G24" s="104">
        <v>3</v>
      </c>
      <c r="H24" s="249">
        <v>42</v>
      </c>
    </row>
    <row r="25" spans="1:8">
      <c r="A25" s="396"/>
      <c r="B25" s="102">
        <v>2.5</v>
      </c>
      <c r="C25" s="107">
        <v>76</v>
      </c>
      <c r="D25" s="414"/>
      <c r="E25" s="102">
        <v>2.5</v>
      </c>
      <c r="F25" s="114">
        <v>112</v>
      </c>
      <c r="G25" s="104">
        <v>4</v>
      </c>
      <c r="H25" s="249">
        <v>56</v>
      </c>
    </row>
    <row r="26" spans="1:8" ht="13.5" thickBot="1">
      <c r="A26" s="412"/>
      <c r="B26" s="115">
        <v>3</v>
      </c>
      <c r="C26" s="116">
        <v>95</v>
      </c>
      <c r="D26" s="415"/>
      <c r="E26" s="115">
        <v>3</v>
      </c>
      <c r="F26" s="117">
        <v>135</v>
      </c>
      <c r="G26" s="111">
        <v>4</v>
      </c>
      <c r="H26" s="251">
        <v>56</v>
      </c>
    </row>
    <row r="27" spans="1:8" ht="16.5" thickBot="1">
      <c r="A27" s="416" t="s">
        <v>257</v>
      </c>
      <c r="B27" s="417"/>
      <c r="C27" s="417"/>
      <c r="D27" s="417"/>
      <c r="E27" s="417"/>
      <c r="F27" s="417"/>
      <c r="G27" s="417"/>
      <c r="H27" s="418"/>
    </row>
    <row r="28" spans="1:8">
      <c r="A28" s="419" t="s">
        <v>247</v>
      </c>
      <c r="B28" s="422" t="s">
        <v>248</v>
      </c>
      <c r="C28" s="423" t="s">
        <v>249</v>
      </c>
      <c r="D28" s="425" t="s">
        <v>250</v>
      </c>
      <c r="E28" s="426"/>
      <c r="F28" s="426"/>
      <c r="G28" s="426"/>
      <c r="H28" s="427"/>
    </row>
    <row r="29" spans="1:8">
      <c r="A29" s="420"/>
      <c r="B29" s="420"/>
      <c r="C29" s="424"/>
      <c r="D29" s="428"/>
      <c r="E29" s="426"/>
      <c r="F29" s="426"/>
      <c r="G29" s="426"/>
      <c r="H29" s="427"/>
    </row>
    <row r="30" spans="1:8">
      <c r="A30" s="421"/>
      <c r="B30" s="420"/>
      <c r="C30" s="424"/>
      <c r="D30" s="429" t="s">
        <v>251</v>
      </c>
      <c r="E30" s="430"/>
      <c r="F30" s="430"/>
      <c r="G30" s="430"/>
      <c r="H30" s="431"/>
    </row>
    <row r="31" spans="1:8" ht="15.75">
      <c r="A31" s="432" t="s">
        <v>252</v>
      </c>
      <c r="B31" s="118">
        <v>1</v>
      </c>
      <c r="C31" s="119">
        <v>1.8</v>
      </c>
      <c r="D31" s="435">
        <v>210</v>
      </c>
      <c r="E31" s="436"/>
      <c r="F31" s="436"/>
      <c r="G31" s="436"/>
      <c r="H31" s="437"/>
    </row>
    <row r="32" spans="1:8" ht="15.75">
      <c r="A32" s="433"/>
      <c r="B32" s="118">
        <v>1.2</v>
      </c>
      <c r="C32" s="120">
        <v>2</v>
      </c>
      <c r="D32" s="435">
        <v>225</v>
      </c>
      <c r="E32" s="436"/>
      <c r="F32" s="436"/>
      <c r="G32" s="436"/>
      <c r="H32" s="437"/>
    </row>
    <row r="33" spans="1:8" ht="15.75">
      <c r="A33" s="433"/>
      <c r="B33" s="118">
        <v>1.5</v>
      </c>
      <c r="C33" s="119">
        <v>2.2999999999999998</v>
      </c>
      <c r="D33" s="435">
        <v>273</v>
      </c>
      <c r="E33" s="436"/>
      <c r="F33" s="436"/>
      <c r="G33" s="436"/>
      <c r="H33" s="437"/>
    </row>
    <row r="34" spans="1:8" ht="15.75">
      <c r="A34" s="433"/>
      <c r="B34" s="118">
        <v>1.7</v>
      </c>
      <c r="C34" s="119">
        <v>2.5</v>
      </c>
      <c r="D34" s="435">
        <v>310</v>
      </c>
      <c r="E34" s="436"/>
      <c r="F34" s="436"/>
      <c r="G34" s="436"/>
      <c r="H34" s="437"/>
    </row>
    <row r="35" spans="1:8" ht="15.75">
      <c r="A35" s="434"/>
      <c r="B35" s="118">
        <v>2</v>
      </c>
      <c r="C35" s="119">
        <v>2.7</v>
      </c>
      <c r="D35" s="435">
        <v>364</v>
      </c>
      <c r="E35" s="436"/>
      <c r="F35" s="436"/>
      <c r="G35" s="436"/>
      <c r="H35" s="437"/>
    </row>
    <row r="36" spans="1:8">
      <c r="A36" s="440" t="s">
        <v>253</v>
      </c>
      <c r="B36" s="441" t="s">
        <v>254</v>
      </c>
      <c r="C36" s="424" t="s">
        <v>255</v>
      </c>
      <c r="D36" s="442" t="s">
        <v>258</v>
      </c>
      <c r="E36" s="443"/>
      <c r="F36" s="443"/>
      <c r="G36" s="443"/>
      <c r="H36" s="444"/>
    </row>
    <row r="37" spans="1:8">
      <c r="A37" s="421"/>
      <c r="B37" s="421"/>
      <c r="C37" s="424"/>
      <c r="D37" s="428"/>
      <c r="E37" s="426"/>
      <c r="F37" s="426"/>
      <c r="G37" s="426"/>
      <c r="H37" s="427"/>
    </row>
    <row r="38" spans="1:8">
      <c r="A38" s="421"/>
      <c r="B38" s="421"/>
      <c r="C38" s="424"/>
      <c r="D38" s="445"/>
      <c r="E38" s="446"/>
      <c r="F38" s="446"/>
      <c r="G38" s="446"/>
      <c r="H38" s="447"/>
    </row>
    <row r="39" spans="1:8" ht="15.75">
      <c r="A39" s="448" t="s">
        <v>256</v>
      </c>
      <c r="B39" s="118">
        <v>1</v>
      </c>
      <c r="C39" s="119">
        <v>1.8</v>
      </c>
      <c r="D39" s="435">
        <v>462</v>
      </c>
      <c r="E39" s="436"/>
      <c r="F39" s="436"/>
      <c r="G39" s="436"/>
      <c r="H39" s="437"/>
    </row>
    <row r="40" spans="1:8" ht="15.75">
      <c r="A40" s="449"/>
      <c r="B40" s="118">
        <v>1.2</v>
      </c>
      <c r="C40" s="120">
        <v>2</v>
      </c>
      <c r="D40" s="435">
        <v>532</v>
      </c>
      <c r="E40" s="436"/>
      <c r="F40" s="436"/>
      <c r="G40" s="436"/>
      <c r="H40" s="437"/>
    </row>
    <row r="41" spans="1:8" ht="15.75">
      <c r="A41" s="449"/>
      <c r="B41" s="118">
        <v>1.5</v>
      </c>
      <c r="C41" s="119">
        <v>2.2999999999999998</v>
      </c>
      <c r="D41" s="435">
        <v>615</v>
      </c>
      <c r="E41" s="436"/>
      <c r="F41" s="436"/>
      <c r="G41" s="436"/>
      <c r="H41" s="437"/>
    </row>
    <row r="42" spans="1:8" ht="15.75">
      <c r="A42" s="449"/>
      <c r="B42" s="118">
        <v>1.7</v>
      </c>
      <c r="C42" s="119">
        <v>2.5</v>
      </c>
      <c r="D42" s="435">
        <v>715</v>
      </c>
      <c r="E42" s="436"/>
      <c r="F42" s="436"/>
      <c r="G42" s="436"/>
      <c r="H42" s="437"/>
    </row>
    <row r="43" spans="1:8" ht="15.75">
      <c r="A43" s="450"/>
      <c r="B43" s="118">
        <v>2</v>
      </c>
      <c r="C43" s="119">
        <v>2.7</v>
      </c>
      <c r="D43" s="435">
        <v>840</v>
      </c>
      <c r="E43" s="436"/>
      <c r="F43" s="436"/>
      <c r="G43" s="436"/>
      <c r="H43" s="437"/>
    </row>
    <row r="44" spans="1:8">
      <c r="A44" s="438"/>
      <c r="B44" s="438"/>
      <c r="C44" s="438"/>
      <c r="D44" s="438"/>
      <c r="E44" s="438"/>
      <c r="F44" s="438"/>
    </row>
    <row r="45" spans="1:8">
      <c r="A45" s="439"/>
      <c r="B45" s="439"/>
      <c r="C45" s="439"/>
      <c r="D45" s="439"/>
      <c r="E45" s="439"/>
      <c r="F45" s="439"/>
    </row>
    <row r="46" spans="1:8">
      <c r="A46" s="439"/>
      <c r="B46" s="439"/>
      <c r="C46" s="439"/>
      <c r="D46" s="439"/>
      <c r="E46" s="439"/>
      <c r="F46" s="439"/>
    </row>
  </sheetData>
  <mergeCells count="47">
    <mergeCell ref="A44:F44"/>
    <mergeCell ref="A45:F45"/>
    <mergeCell ref="A46:F46"/>
    <mergeCell ref="A36:A38"/>
    <mergeCell ref="B36:B38"/>
    <mergeCell ref="C36:C38"/>
    <mergeCell ref="D36:H38"/>
    <mergeCell ref="A39:A43"/>
    <mergeCell ref="D39:H39"/>
    <mergeCell ref="D40:H40"/>
    <mergeCell ref="D41:H41"/>
    <mergeCell ref="D42:H42"/>
    <mergeCell ref="D43:H43"/>
    <mergeCell ref="A31:A35"/>
    <mergeCell ref="D31:H31"/>
    <mergeCell ref="D32:H32"/>
    <mergeCell ref="D33:H33"/>
    <mergeCell ref="D34:H34"/>
    <mergeCell ref="D35:H35"/>
    <mergeCell ref="A20:A26"/>
    <mergeCell ref="D20:D26"/>
    <mergeCell ref="A27:H27"/>
    <mergeCell ref="A28:A30"/>
    <mergeCell ref="B28:B30"/>
    <mergeCell ref="C28:C30"/>
    <mergeCell ref="D28:H29"/>
    <mergeCell ref="D30:H30"/>
    <mergeCell ref="A6:A12"/>
    <mergeCell ref="D6:D12"/>
    <mergeCell ref="A13:H16"/>
    <mergeCell ref="A17:A19"/>
    <mergeCell ref="B17:B19"/>
    <mergeCell ref="C17:C19"/>
    <mergeCell ref="D17:D19"/>
    <mergeCell ref="E17:E19"/>
    <mergeCell ref="F17:F19"/>
    <mergeCell ref="G17:G19"/>
    <mergeCell ref="H17:H19"/>
    <mergeCell ref="A1:H2"/>
    <mergeCell ref="A3:A5"/>
    <mergeCell ref="B3:B5"/>
    <mergeCell ref="C3:C5"/>
    <mergeCell ref="D3:D5"/>
    <mergeCell ref="E3:E5"/>
    <mergeCell ref="F3:F5"/>
    <mergeCell ref="G3:G5"/>
    <mergeCell ref="H3:H5"/>
  </mergeCells>
  <pageMargins left="0.25" right="0.25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12"/>
  <sheetViews>
    <sheetView workbookViewId="0">
      <selection activeCell="K6" sqref="K6"/>
    </sheetView>
  </sheetViews>
  <sheetFormatPr defaultRowHeight="12.75"/>
  <cols>
    <col min="1" max="1" width="3.85546875" style="62" customWidth="1"/>
    <col min="2" max="2" width="29.28515625" customWidth="1"/>
    <col min="3" max="3" width="5.85546875" customWidth="1"/>
    <col min="4" max="4" width="11.28515625" customWidth="1"/>
    <col min="5" max="5" width="13" customWidth="1"/>
    <col min="6" max="7" width="18" customWidth="1"/>
  </cols>
  <sheetData>
    <row r="1" spans="1:7" ht="42.75">
      <c r="A1" s="61" t="s">
        <v>99</v>
      </c>
      <c r="B1" s="61" t="s">
        <v>100</v>
      </c>
      <c r="C1" s="61" t="s">
        <v>101</v>
      </c>
      <c r="D1" s="61" t="s">
        <v>194</v>
      </c>
      <c r="E1" s="50" t="s">
        <v>195</v>
      </c>
      <c r="F1" s="51" t="s">
        <v>104</v>
      </c>
      <c r="G1" s="52" t="s">
        <v>105</v>
      </c>
    </row>
    <row r="2" spans="1:7" ht="21">
      <c r="A2" s="451" t="s">
        <v>196</v>
      </c>
      <c r="B2" s="452"/>
      <c r="C2" s="452"/>
      <c r="D2" s="452"/>
      <c r="E2" s="452"/>
      <c r="F2" s="452"/>
      <c r="G2" s="453"/>
    </row>
    <row r="3" spans="1:7" ht="37.5">
      <c r="A3" s="72">
        <v>1</v>
      </c>
      <c r="B3" s="53" t="s">
        <v>494</v>
      </c>
      <c r="C3" s="73" t="s">
        <v>197</v>
      </c>
      <c r="D3" s="74">
        <v>100</v>
      </c>
      <c r="E3" s="75">
        <v>0.94</v>
      </c>
      <c r="F3" s="76">
        <v>112.79999999999998</v>
      </c>
      <c r="G3" s="58">
        <v>128</v>
      </c>
    </row>
    <row r="4" spans="1:7" ht="37.5">
      <c r="A4" s="72">
        <v>2</v>
      </c>
      <c r="B4" s="53" t="s">
        <v>198</v>
      </c>
      <c r="C4" s="73" t="s">
        <v>197</v>
      </c>
      <c r="D4" s="74">
        <v>100</v>
      </c>
      <c r="E4" s="75">
        <v>1.1200000000000001</v>
      </c>
      <c r="F4" s="76">
        <v>134.4</v>
      </c>
      <c r="G4" s="58">
        <v>153</v>
      </c>
    </row>
    <row r="5" spans="1:7" ht="37.5">
      <c r="A5" s="72">
        <v>3</v>
      </c>
      <c r="B5" s="53" t="s">
        <v>199</v>
      </c>
      <c r="C5" s="73" t="s">
        <v>197</v>
      </c>
      <c r="D5" s="74">
        <v>100</v>
      </c>
      <c r="E5" s="77">
        <v>1.4</v>
      </c>
      <c r="F5" s="76">
        <v>168</v>
      </c>
      <c r="G5" s="58">
        <v>192</v>
      </c>
    </row>
    <row r="6" spans="1:7" ht="37.5">
      <c r="A6" s="72">
        <v>4</v>
      </c>
      <c r="B6" s="53" t="s">
        <v>200</v>
      </c>
      <c r="C6" s="73" t="s">
        <v>197</v>
      </c>
      <c r="D6" s="74">
        <v>100</v>
      </c>
      <c r="E6" s="75">
        <v>1.86</v>
      </c>
      <c r="F6" s="76">
        <v>223.20000000000002</v>
      </c>
      <c r="G6" s="58">
        <v>255</v>
      </c>
    </row>
    <row r="7" spans="1:7" ht="23.25" customHeight="1">
      <c r="A7" s="297" t="s">
        <v>201</v>
      </c>
      <c r="B7" s="298"/>
      <c r="C7" s="298"/>
      <c r="D7" s="298"/>
      <c r="E7" s="298"/>
      <c r="F7" s="298"/>
      <c r="G7" s="299"/>
    </row>
    <row r="8" spans="1:7" ht="32.25" customHeight="1">
      <c r="A8" s="72">
        <v>5</v>
      </c>
      <c r="B8" s="53" t="s">
        <v>202</v>
      </c>
      <c r="C8" s="73" t="s">
        <v>197</v>
      </c>
      <c r="D8" s="74">
        <v>100</v>
      </c>
      <c r="E8" s="75">
        <v>0.67</v>
      </c>
      <c r="F8" s="76">
        <v>80.400000000000006</v>
      </c>
      <c r="G8" s="58">
        <v>89</v>
      </c>
    </row>
    <row r="9" spans="1:7" ht="33" customHeight="1">
      <c r="A9" s="72">
        <v>6</v>
      </c>
      <c r="B9" s="53" t="s">
        <v>203</v>
      </c>
      <c r="C9" s="73" t="s">
        <v>197</v>
      </c>
      <c r="D9" s="74">
        <v>100</v>
      </c>
      <c r="E9" s="75">
        <v>0.74</v>
      </c>
      <c r="F9" s="76">
        <v>88.8</v>
      </c>
      <c r="G9" s="58">
        <v>101</v>
      </c>
    </row>
    <row r="10" spans="1:7" ht="33" customHeight="1">
      <c r="A10" s="72">
        <v>7</v>
      </c>
      <c r="B10" s="53" t="s">
        <v>204</v>
      </c>
      <c r="C10" s="73" t="s">
        <v>197</v>
      </c>
      <c r="D10" s="74">
        <v>100</v>
      </c>
      <c r="E10" s="77">
        <v>0.9</v>
      </c>
      <c r="F10" s="76">
        <v>108</v>
      </c>
      <c r="G10" s="58">
        <v>128</v>
      </c>
    </row>
    <row r="11" spans="1:7" ht="34.5" customHeight="1">
      <c r="A11" s="72">
        <v>8</v>
      </c>
      <c r="B11" s="53" t="s">
        <v>205</v>
      </c>
      <c r="C11" s="73" t="s">
        <v>197</v>
      </c>
      <c r="D11" s="74">
        <v>100</v>
      </c>
      <c r="E11" s="77">
        <v>1.2</v>
      </c>
      <c r="F11" s="76">
        <v>144</v>
      </c>
      <c r="G11" s="58">
        <v>165</v>
      </c>
    </row>
    <row r="12" spans="1:7" ht="23.25" customHeight="1"/>
  </sheetData>
  <mergeCells count="2">
    <mergeCell ref="A2:G2"/>
    <mergeCell ref="A7:G7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Сетка сварная, тканая, плетеная</vt:lpstr>
      <vt:lpstr>Сетка затеняющая</vt:lpstr>
      <vt:lpstr>Гидроизол, биполикрин, рубероид</vt:lpstr>
      <vt:lpstr>Сетка-рабица, Сетка рабица ПВХ</vt:lpstr>
      <vt:lpstr>штакет металлический</vt:lpstr>
      <vt:lpstr>столбы ворота калитки</vt:lpstr>
      <vt:lpstr>Лист профильный</vt:lpstr>
      <vt:lpstr>3-D панели</vt:lpstr>
      <vt:lpstr>Пленка полиэтиленовая</vt:lpstr>
      <vt:lpstr>Плиты Белтеп ПЕНОПЛЭКС</vt:lpstr>
      <vt:lpstr>Лист1</vt:lpstr>
      <vt:lpstr>'Плиты Белтеп ПЕНОПЛЭКС'!Область_печати</vt:lpstr>
      <vt:lpstr>'Сетка сварная, тканая, плетеная'!Область_печати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HAREKET</dc:title>
  <dc:subject>İHRACAT SİPARİŞ</dc:subject>
  <dc:creator>MCK</dc:creator>
  <cp:lastModifiedBy>User</cp:lastModifiedBy>
  <cp:lastPrinted>2020-02-10T13:10:49Z</cp:lastPrinted>
  <dcterms:created xsi:type="dcterms:W3CDTF">1999-05-26T11:21:22Z</dcterms:created>
  <dcterms:modified xsi:type="dcterms:W3CDTF">2020-02-10T13:20:25Z</dcterms:modified>
</cp:coreProperties>
</file>