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60" windowWidth="19605" windowHeight="8145"/>
  </bookViews>
  <sheets>
    <sheet name="Лист1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I44" i="1"/>
  <c r="I45" i="1"/>
  <c r="I46" i="1"/>
  <c r="I47" i="1"/>
  <c r="I48" i="1"/>
  <c r="I49" i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I134" i="1"/>
  <c r="I135" i="1"/>
  <c r="J135" i="1" s="1"/>
  <c r="I136" i="1"/>
  <c r="J136" i="1" s="1"/>
  <c r="I137" i="1"/>
  <c r="I138" i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I160" i="1"/>
  <c r="I161" i="1"/>
  <c r="I162" i="1"/>
  <c r="I163" i="1"/>
  <c r="I6" i="1"/>
  <c r="H148" i="1" l="1"/>
  <c r="H39" i="1"/>
  <c r="H63" i="1"/>
  <c r="H84" i="1"/>
  <c r="H115" i="1"/>
  <c r="H125" i="1"/>
  <c r="H135" i="1"/>
  <c r="F179" i="1" l="1"/>
  <c r="F116" i="1"/>
  <c r="I116" i="1" s="1"/>
  <c r="J116" i="1" s="1"/>
  <c r="F117" i="1"/>
  <c r="I117" i="1" s="1"/>
  <c r="J117" i="1" s="1"/>
  <c r="F69" i="1"/>
  <c r="I69" i="1" s="1"/>
  <c r="J69" i="1" s="1"/>
  <c r="F70" i="1"/>
  <c r="I70" i="1" s="1"/>
  <c r="J70" i="1" s="1"/>
  <c r="F71" i="1"/>
  <c r="I71" i="1" s="1"/>
  <c r="J71" i="1" s="1"/>
  <c r="B300" i="1"/>
  <c r="E300" i="1"/>
  <c r="B337" i="1"/>
  <c r="E337" i="1"/>
  <c r="B339" i="1"/>
  <c r="E339" i="1"/>
  <c r="B294" i="1"/>
  <c r="E294" i="1"/>
  <c r="B289" i="1"/>
  <c r="E289" i="1"/>
  <c r="B59" i="1" l="1"/>
  <c r="H59" i="1" s="1"/>
  <c r="E59" i="1"/>
  <c r="B36" i="1"/>
  <c r="H36" i="1" s="1"/>
  <c r="E36" i="1"/>
  <c r="B35" i="1" l="1"/>
  <c r="H35" i="1" s="1"/>
  <c r="E35" i="1"/>
  <c r="B34" i="1"/>
  <c r="H34" i="1" s="1"/>
  <c r="E34" i="1"/>
  <c r="B144" i="1"/>
  <c r="H144" i="1" s="1"/>
  <c r="E144" i="1"/>
  <c r="B33" i="1"/>
  <c r="H33" i="1" s="1"/>
  <c r="E33" i="1"/>
  <c r="B49" i="1" l="1"/>
  <c r="H49" i="1" s="1"/>
  <c r="E49" i="1"/>
  <c r="B159" i="1"/>
  <c r="H159" i="1" s="1"/>
  <c r="E159" i="1"/>
  <c r="B327" i="1" l="1"/>
  <c r="B328" i="1"/>
  <c r="B329" i="1"/>
  <c r="B330" i="1"/>
  <c r="B326" i="1"/>
  <c r="B319" i="1"/>
  <c r="B318" i="1"/>
  <c r="B317" i="1"/>
  <c r="B316" i="1"/>
  <c r="E229" i="1" l="1"/>
  <c r="E45" i="1"/>
  <c r="B229" i="1" l="1"/>
  <c r="B45" i="1"/>
  <c r="H45" i="1" s="1"/>
  <c r="B151" i="1" l="1"/>
  <c r="H151" i="1" s="1"/>
  <c r="B252" i="1" l="1"/>
  <c r="E252" i="1"/>
  <c r="B251" i="1"/>
  <c r="E251" i="1"/>
  <c r="G254" i="1" l="1"/>
  <c r="G255" i="1"/>
  <c r="G256" i="1"/>
  <c r="G257" i="1"/>
  <c r="G258" i="1"/>
  <c r="G259" i="1"/>
  <c r="G260" i="1"/>
  <c r="G261" i="1"/>
  <c r="G262" i="1"/>
  <c r="G263" i="1"/>
  <c r="G253" i="1"/>
  <c r="B283" i="1"/>
  <c r="B279" i="1"/>
  <c r="B285" i="1"/>
  <c r="B16" i="1" l="1"/>
  <c r="H16" i="1" s="1"/>
  <c r="E66" i="1" l="1"/>
  <c r="B66" i="1"/>
  <c r="H66" i="1" s="1"/>
  <c r="E65" i="1"/>
  <c r="B65" i="1"/>
  <c r="H65" i="1" s="1"/>
  <c r="B89" i="1" l="1"/>
  <c r="H89" i="1" s="1"/>
  <c r="E89" i="1"/>
  <c r="B27" i="1" l="1"/>
  <c r="H27" i="1" s="1"/>
  <c r="B176" i="1"/>
  <c r="B307" i="1" l="1"/>
  <c r="B306" i="1"/>
  <c r="B305" i="1"/>
  <c r="B304" i="1"/>
  <c r="B141" i="1" l="1"/>
  <c r="H141" i="1" s="1"/>
  <c r="E141" i="1"/>
  <c r="B9" i="1"/>
  <c r="H9" i="1" s="1"/>
  <c r="E9" i="1"/>
  <c r="B278" i="1" l="1"/>
  <c r="B272" i="1"/>
  <c r="B275" i="1" l="1"/>
  <c r="B79" i="1" l="1"/>
  <c r="H79" i="1" s="1"/>
  <c r="B100" i="1"/>
  <c r="H100" i="1" s="1"/>
  <c r="E250" i="1" l="1"/>
  <c r="B250" i="1"/>
  <c r="E249" i="1"/>
  <c r="B249" i="1"/>
  <c r="E248" i="1"/>
  <c r="B248" i="1"/>
  <c r="E247" i="1"/>
  <c r="B247" i="1"/>
  <c r="E246" i="1"/>
  <c r="B246" i="1"/>
  <c r="E245" i="1"/>
  <c r="B245" i="1"/>
  <c r="E244" i="1"/>
  <c r="B244" i="1"/>
  <c r="B98" i="1"/>
  <c r="H98" i="1" s="1"/>
  <c r="E298" i="1" l="1"/>
  <c r="B298" i="1"/>
  <c r="B232" i="1" l="1"/>
  <c r="E232" i="1"/>
  <c r="B280" i="1" l="1"/>
  <c r="B347" i="1"/>
  <c r="B348" i="1"/>
  <c r="B346" i="1"/>
  <c r="B163" i="1" l="1"/>
  <c r="H163" i="1" s="1"/>
  <c r="B12" i="1"/>
  <c r="H12" i="1" s="1"/>
  <c r="E12" i="1"/>
  <c r="B342" i="1" l="1"/>
  <c r="B343" i="1"/>
  <c r="B344" i="1"/>
  <c r="B71" i="1" l="1"/>
  <c r="H71" i="1" s="1"/>
  <c r="B91" i="1"/>
  <c r="H91" i="1" s="1"/>
  <c r="E91" i="1"/>
  <c r="B90" i="1"/>
  <c r="H90" i="1" s="1"/>
  <c r="E90" i="1"/>
  <c r="B94" i="1"/>
  <c r="H94" i="1" s="1"/>
  <c r="E94" i="1"/>
  <c r="B48" i="1" l="1"/>
  <c r="H48" i="1" s="1"/>
  <c r="E48" i="1"/>
  <c r="B170" i="1" l="1"/>
  <c r="B150" i="1"/>
  <c r="H150" i="1" s="1"/>
  <c r="E150" i="1"/>
  <c r="B74" i="1"/>
  <c r="H74" i="1" s="1"/>
  <c r="E74" i="1"/>
  <c r="B233" i="1" l="1"/>
  <c r="B162" i="1" l="1"/>
  <c r="H162" i="1" s="1"/>
  <c r="B154" i="1"/>
  <c r="H154" i="1" s="1"/>
  <c r="E154" i="1"/>
  <c r="B111" i="1"/>
  <c r="H111" i="1" s="1"/>
  <c r="E111" i="1"/>
  <c r="B291" i="1"/>
  <c r="E291" i="1"/>
  <c r="B287" i="1"/>
  <c r="E287" i="1"/>
  <c r="B282" i="1"/>
  <c r="B276" i="1"/>
  <c r="B273" i="1"/>
  <c r="B297" i="1"/>
  <c r="E297" i="1"/>
  <c r="B67" i="1"/>
  <c r="H67" i="1" s="1"/>
  <c r="E67" i="1"/>
  <c r="B41" i="1" l="1"/>
  <c r="H41" i="1" s="1"/>
  <c r="E41" i="1"/>
  <c r="B231" i="1" l="1"/>
  <c r="B277" i="1" l="1"/>
  <c r="B147" i="1" l="1"/>
  <c r="H147" i="1" s="1"/>
  <c r="E147" i="1"/>
  <c r="B241" i="1" l="1"/>
  <c r="E241" i="1"/>
  <c r="B315" i="1" l="1"/>
  <c r="B314" i="1"/>
  <c r="B313" i="1"/>
  <c r="B312" i="1"/>
  <c r="B311" i="1"/>
  <c r="B310" i="1"/>
  <c r="B309" i="1"/>
  <c r="B308" i="1"/>
  <c r="B295" i="1" l="1"/>
  <c r="E326" i="1"/>
  <c r="E262" i="1"/>
  <c r="B262" i="1"/>
  <c r="E186" i="1" l="1"/>
  <c r="B186" i="1"/>
  <c r="E185" i="1"/>
  <c r="B185" i="1"/>
  <c r="E180" i="1"/>
  <c r="B180" i="1"/>
  <c r="E179" i="1"/>
  <c r="B179" i="1"/>
  <c r="E112" i="1"/>
  <c r="B112" i="1"/>
  <c r="H112" i="1" s="1"/>
  <c r="E27" i="1"/>
  <c r="E24" i="1"/>
  <c r="B24" i="1"/>
  <c r="H24" i="1" s="1"/>
  <c r="E25" i="1"/>
  <c r="B25" i="1"/>
  <c r="H25" i="1" s="1"/>
  <c r="B302" i="1" l="1"/>
  <c r="B303" i="1"/>
  <c r="E302" i="1"/>
  <c r="E238" i="1"/>
  <c r="B238" i="1"/>
  <c r="B274" i="1"/>
  <c r="B284" i="1"/>
  <c r="B286" i="1"/>
  <c r="E256" i="1"/>
  <c r="B256" i="1"/>
  <c r="E254" i="1"/>
  <c r="B254" i="1"/>
  <c r="B292" i="1" l="1"/>
  <c r="B267" i="1"/>
  <c r="B268" i="1"/>
  <c r="B269" i="1"/>
  <c r="B270" i="1"/>
  <c r="B271" i="1"/>
  <c r="B15" i="1"/>
  <c r="H15" i="1" s="1"/>
  <c r="B165" i="1"/>
  <c r="B117" i="1" l="1"/>
  <c r="H117" i="1" s="1"/>
  <c r="B118" i="1"/>
  <c r="H118" i="1" s="1"/>
  <c r="B119" i="1"/>
  <c r="H119" i="1" s="1"/>
  <c r="B120" i="1"/>
  <c r="H120" i="1" s="1"/>
  <c r="B121" i="1"/>
  <c r="H121" i="1" s="1"/>
  <c r="B122" i="1"/>
  <c r="H122" i="1" s="1"/>
  <c r="B123" i="1"/>
  <c r="H123" i="1" s="1"/>
  <c r="B97" i="1" l="1"/>
  <c r="H97" i="1" s="1"/>
  <c r="E97" i="1"/>
  <c r="E336" i="1" l="1"/>
  <c r="B336" i="1"/>
  <c r="E340" i="1"/>
  <c r="B340" i="1"/>
  <c r="B40" i="1" l="1"/>
  <c r="H40" i="1" s="1"/>
  <c r="B42" i="1"/>
  <c r="H42" i="1" s="1"/>
  <c r="B43" i="1"/>
  <c r="H43" i="1" s="1"/>
  <c r="B44" i="1"/>
  <c r="H44" i="1" s="1"/>
  <c r="B46" i="1"/>
  <c r="H46" i="1" s="1"/>
  <c r="B47" i="1"/>
  <c r="H47" i="1" s="1"/>
  <c r="B50" i="1"/>
  <c r="H50" i="1" s="1"/>
  <c r="B51" i="1"/>
  <c r="H51" i="1" s="1"/>
  <c r="B52" i="1"/>
  <c r="H52" i="1" s="1"/>
  <c r="B53" i="1"/>
  <c r="H53" i="1" s="1"/>
  <c r="B54" i="1"/>
  <c r="H54" i="1" s="1"/>
  <c r="B55" i="1"/>
  <c r="H55" i="1" s="1"/>
  <c r="B56" i="1"/>
  <c r="H56" i="1" s="1"/>
  <c r="B57" i="1"/>
  <c r="H57" i="1" s="1"/>
  <c r="B58" i="1"/>
  <c r="H58" i="1" s="1"/>
  <c r="B60" i="1"/>
  <c r="H60" i="1" s="1"/>
  <c r="B61" i="1"/>
  <c r="H61" i="1" s="1"/>
  <c r="B62" i="1"/>
  <c r="H62" i="1" s="1"/>
  <c r="B64" i="1"/>
  <c r="H64" i="1" s="1"/>
  <c r="B68" i="1"/>
  <c r="H68" i="1" s="1"/>
  <c r="B69" i="1"/>
  <c r="H69" i="1" s="1"/>
  <c r="B70" i="1"/>
  <c r="H70" i="1" s="1"/>
  <c r="B72" i="1"/>
  <c r="H72" i="1" s="1"/>
  <c r="B73" i="1"/>
  <c r="H73" i="1" s="1"/>
  <c r="B75" i="1"/>
  <c r="H75" i="1" s="1"/>
  <c r="B76" i="1"/>
  <c r="H76" i="1" s="1"/>
  <c r="B77" i="1"/>
  <c r="H77" i="1" s="1"/>
  <c r="B78" i="1"/>
  <c r="H78" i="1" s="1"/>
  <c r="B80" i="1"/>
  <c r="H80" i="1" s="1"/>
  <c r="B81" i="1"/>
  <c r="H81" i="1" s="1"/>
  <c r="B82" i="1"/>
  <c r="H82" i="1" s="1"/>
  <c r="B83" i="1"/>
  <c r="H83" i="1" s="1"/>
  <c r="B85" i="1"/>
  <c r="H85" i="1" s="1"/>
  <c r="B86" i="1"/>
  <c r="H86" i="1" s="1"/>
  <c r="B87" i="1"/>
  <c r="H87" i="1" s="1"/>
  <c r="B88" i="1"/>
  <c r="H88" i="1" s="1"/>
  <c r="B92" i="1"/>
  <c r="H92" i="1" s="1"/>
  <c r="B93" i="1"/>
  <c r="H93" i="1" s="1"/>
  <c r="B95" i="1"/>
  <c r="H95" i="1" s="1"/>
  <c r="B96" i="1"/>
  <c r="H96" i="1" s="1"/>
  <c r="B99" i="1"/>
  <c r="H99" i="1" s="1"/>
  <c r="B101" i="1"/>
  <c r="H101" i="1" s="1"/>
  <c r="B102" i="1"/>
  <c r="H102" i="1" s="1"/>
  <c r="B103" i="1"/>
  <c r="H103" i="1" s="1"/>
  <c r="B104" i="1"/>
  <c r="H104" i="1" s="1"/>
  <c r="B105" i="1"/>
  <c r="H105" i="1" s="1"/>
  <c r="B106" i="1"/>
  <c r="H106" i="1" s="1"/>
  <c r="B107" i="1"/>
  <c r="H107" i="1" s="1"/>
  <c r="B108" i="1"/>
  <c r="H108" i="1" s="1"/>
  <c r="B109" i="1"/>
  <c r="H109" i="1" s="1"/>
  <c r="B110" i="1"/>
  <c r="H110" i="1" s="1"/>
  <c r="B113" i="1"/>
  <c r="H113" i="1" s="1"/>
  <c r="B114" i="1"/>
  <c r="H114" i="1" s="1"/>
  <c r="B116" i="1"/>
  <c r="H116" i="1" s="1"/>
  <c r="B124" i="1"/>
  <c r="H124" i="1" s="1"/>
  <c r="B126" i="1"/>
  <c r="H126" i="1" s="1"/>
  <c r="B127" i="1"/>
  <c r="H127" i="1" s="1"/>
  <c r="B128" i="1"/>
  <c r="H128" i="1" s="1"/>
  <c r="B129" i="1"/>
  <c r="H129" i="1" s="1"/>
  <c r="B130" i="1"/>
  <c r="H130" i="1" s="1"/>
  <c r="B131" i="1"/>
  <c r="H131" i="1" s="1"/>
  <c r="B132" i="1"/>
  <c r="H132" i="1" s="1"/>
  <c r="B133" i="1"/>
  <c r="H133" i="1" s="1"/>
  <c r="B134" i="1"/>
  <c r="H134" i="1" s="1"/>
  <c r="B136" i="1"/>
  <c r="H136" i="1" s="1"/>
  <c r="B137" i="1"/>
  <c r="H137" i="1" s="1"/>
  <c r="B138" i="1"/>
  <c r="H138" i="1" s="1"/>
  <c r="B139" i="1"/>
  <c r="H139" i="1" s="1"/>
  <c r="B140" i="1"/>
  <c r="H140" i="1" s="1"/>
  <c r="B142" i="1"/>
  <c r="H142" i="1" s="1"/>
  <c r="B143" i="1"/>
  <c r="H143" i="1" s="1"/>
  <c r="B145" i="1"/>
  <c r="H145" i="1" s="1"/>
  <c r="B146" i="1"/>
  <c r="H146" i="1" s="1"/>
  <c r="B149" i="1"/>
  <c r="H149" i="1" s="1"/>
  <c r="B152" i="1"/>
  <c r="H152" i="1" s="1"/>
  <c r="B153" i="1"/>
  <c r="H153" i="1" s="1"/>
  <c r="B155" i="1"/>
  <c r="H155" i="1" s="1"/>
  <c r="B156" i="1"/>
  <c r="H156" i="1" s="1"/>
  <c r="B157" i="1"/>
  <c r="H157" i="1" s="1"/>
  <c r="B158" i="1"/>
  <c r="H158" i="1" s="1"/>
  <c r="B160" i="1"/>
  <c r="H160" i="1" s="1"/>
  <c r="B161" i="1"/>
  <c r="H161" i="1" s="1"/>
  <c r="B164" i="1"/>
  <c r="B166" i="1"/>
  <c r="B167" i="1"/>
  <c r="B168" i="1"/>
  <c r="B169" i="1"/>
  <c r="B172" i="1"/>
  <c r="B173" i="1"/>
  <c r="B174" i="1"/>
  <c r="B175" i="1"/>
  <c r="B177" i="1"/>
  <c r="B178" i="1"/>
  <c r="B181" i="1"/>
  <c r="B182" i="1"/>
  <c r="B184" i="1"/>
  <c r="B183" i="1"/>
  <c r="B188" i="1"/>
  <c r="B189" i="1"/>
  <c r="B190" i="1"/>
  <c r="B191" i="1"/>
  <c r="B192" i="1"/>
  <c r="B193" i="1"/>
  <c r="B194" i="1"/>
  <c r="B195" i="1"/>
  <c r="B196" i="1"/>
  <c r="B198" i="1"/>
  <c r="B199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6" i="1"/>
  <c r="B227" i="1"/>
  <c r="B228" i="1"/>
  <c r="B234" i="1"/>
  <c r="B235" i="1"/>
  <c r="B236" i="1"/>
  <c r="B237" i="1"/>
  <c r="B239" i="1"/>
  <c r="B240" i="1"/>
  <c r="B242" i="1"/>
  <c r="B243" i="1"/>
  <c r="B253" i="1"/>
  <c r="B255" i="1"/>
  <c r="B257" i="1"/>
  <c r="B258" i="1"/>
  <c r="B259" i="1"/>
  <c r="B260" i="1"/>
  <c r="B261" i="1"/>
  <c r="B263" i="1"/>
  <c r="B264" i="1"/>
  <c r="B265" i="1"/>
  <c r="B281" i="1"/>
  <c r="B288" i="1"/>
  <c r="B290" i="1"/>
  <c r="B293" i="1"/>
  <c r="B296" i="1"/>
  <c r="B299" i="1"/>
  <c r="B320" i="1"/>
  <c r="B321" i="1"/>
  <c r="B322" i="1"/>
  <c r="B323" i="1"/>
  <c r="B324" i="1"/>
  <c r="B325" i="1"/>
  <c r="B332" i="1"/>
  <c r="B333" i="1"/>
  <c r="B334" i="1"/>
  <c r="B335" i="1"/>
  <c r="B338" i="1"/>
  <c r="B341" i="1"/>
  <c r="B4" i="1"/>
  <c r="B5" i="1"/>
  <c r="B6" i="1"/>
  <c r="H6" i="1" s="1"/>
  <c r="B7" i="1"/>
  <c r="H7" i="1" s="1"/>
  <c r="B8" i="1"/>
  <c r="H8" i="1" s="1"/>
  <c r="B10" i="1"/>
  <c r="H10" i="1" s="1"/>
  <c r="B11" i="1"/>
  <c r="H11" i="1" s="1"/>
  <c r="B13" i="1"/>
  <c r="H13" i="1" s="1"/>
  <c r="B14" i="1"/>
  <c r="H14" i="1" s="1"/>
  <c r="B17" i="1"/>
  <c r="H17" i="1" s="1"/>
  <c r="B18" i="1"/>
  <c r="H18" i="1" s="1"/>
  <c r="B19" i="1"/>
  <c r="H19" i="1" s="1"/>
  <c r="B20" i="1"/>
  <c r="H20" i="1" s="1"/>
  <c r="B21" i="1"/>
  <c r="H21" i="1" s="1"/>
  <c r="B22" i="1"/>
  <c r="H22" i="1" s="1"/>
  <c r="B23" i="1"/>
  <c r="H23" i="1" s="1"/>
  <c r="B26" i="1"/>
  <c r="H26" i="1" s="1"/>
  <c r="B28" i="1"/>
  <c r="H28" i="1" s="1"/>
  <c r="B29" i="1"/>
  <c r="H29" i="1" s="1"/>
  <c r="B30" i="1"/>
  <c r="H30" i="1" s="1"/>
  <c r="B31" i="1"/>
  <c r="H31" i="1" s="1"/>
  <c r="B32" i="1"/>
  <c r="H32" i="1" s="1"/>
  <c r="B37" i="1"/>
  <c r="H37" i="1" s="1"/>
  <c r="B38" i="1"/>
  <c r="H38" i="1" s="1"/>
  <c r="B3" i="1"/>
  <c r="E3" i="1"/>
  <c r="E333" i="1" l="1"/>
  <c r="E334" i="1"/>
  <c r="E335" i="1"/>
  <c r="E338" i="1"/>
  <c r="E341" i="1"/>
  <c r="E342" i="1"/>
  <c r="E343" i="1"/>
  <c r="E320" i="1"/>
  <c r="E321" i="1"/>
  <c r="E322" i="1"/>
  <c r="E323" i="1"/>
  <c r="E324" i="1"/>
  <c r="E325" i="1"/>
  <c r="E327" i="1"/>
  <c r="E328" i="1"/>
  <c r="E329" i="1"/>
  <c r="E330" i="1"/>
  <c r="E281" i="1"/>
  <c r="E267" i="1"/>
  <c r="E268" i="1"/>
  <c r="E269" i="1"/>
  <c r="E270" i="1"/>
  <c r="E284" i="1"/>
  <c r="E286" i="1"/>
  <c r="E288" i="1"/>
  <c r="E290" i="1"/>
  <c r="E293" i="1"/>
  <c r="E295" i="1"/>
  <c r="E296" i="1"/>
  <c r="E299" i="1"/>
  <c r="E233" i="1"/>
  <c r="E234" i="1"/>
  <c r="E235" i="1"/>
  <c r="E236" i="1"/>
  <c r="E237" i="1"/>
  <c r="E239" i="1"/>
  <c r="E240" i="1"/>
  <c r="E242" i="1"/>
  <c r="E243" i="1"/>
  <c r="E253" i="1"/>
  <c r="E255" i="1"/>
  <c r="E257" i="1"/>
  <c r="E258" i="1"/>
  <c r="E259" i="1"/>
  <c r="E260" i="1"/>
  <c r="E261" i="1"/>
  <c r="E263" i="1"/>
  <c r="E264" i="1"/>
  <c r="E265" i="1"/>
  <c r="E227" i="1"/>
  <c r="E228" i="1"/>
  <c r="E216" i="1"/>
  <c r="E217" i="1"/>
  <c r="E218" i="1"/>
  <c r="E219" i="1"/>
  <c r="E220" i="1"/>
  <c r="E221" i="1"/>
  <c r="E222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189" i="1"/>
  <c r="E190" i="1"/>
  <c r="E191" i="1"/>
  <c r="E173" i="1"/>
  <c r="E174" i="1"/>
  <c r="E175" i="1"/>
  <c r="E176" i="1"/>
  <c r="E177" i="1"/>
  <c r="E178" i="1"/>
  <c r="E181" i="1"/>
  <c r="E182" i="1"/>
  <c r="E152" i="1"/>
  <c r="E153" i="1"/>
  <c r="E155" i="1"/>
  <c r="E156" i="1"/>
  <c r="E157" i="1"/>
  <c r="E158" i="1"/>
  <c r="E160" i="1"/>
  <c r="E161" i="1"/>
  <c r="E164" i="1"/>
  <c r="E166" i="1"/>
  <c r="E167" i="1"/>
  <c r="E168" i="1"/>
  <c r="E169" i="1"/>
  <c r="E137" i="1"/>
  <c r="E138" i="1"/>
  <c r="E139" i="1"/>
  <c r="E140" i="1"/>
  <c r="E142" i="1"/>
  <c r="E143" i="1"/>
  <c r="E145" i="1"/>
  <c r="E146" i="1"/>
  <c r="E127" i="1"/>
  <c r="E128" i="1"/>
  <c r="E129" i="1"/>
  <c r="E130" i="1"/>
  <c r="E131" i="1"/>
  <c r="E132" i="1"/>
  <c r="E133" i="1"/>
  <c r="E134" i="1"/>
  <c r="E117" i="1"/>
  <c r="E118" i="1"/>
  <c r="E119" i="1"/>
  <c r="E120" i="1"/>
  <c r="E121" i="1"/>
  <c r="E122" i="1"/>
  <c r="E123" i="1"/>
  <c r="E85" i="1"/>
  <c r="E86" i="1"/>
  <c r="E87" i="1"/>
  <c r="E88" i="1"/>
  <c r="E92" i="1"/>
  <c r="E93" i="1"/>
  <c r="E95" i="1"/>
  <c r="E96" i="1"/>
  <c r="E101" i="1"/>
  <c r="E102" i="1"/>
  <c r="E103" i="1"/>
  <c r="E104" i="1"/>
  <c r="E105" i="1"/>
  <c r="E106" i="1"/>
  <c r="E107" i="1"/>
  <c r="E108" i="1"/>
  <c r="E109" i="1"/>
  <c r="E110" i="1"/>
  <c r="E113" i="1"/>
  <c r="E68" i="1"/>
  <c r="E69" i="1"/>
  <c r="E72" i="1"/>
  <c r="E73" i="1"/>
  <c r="E75" i="1"/>
  <c r="E76" i="1"/>
  <c r="E77" i="1"/>
  <c r="E78" i="1"/>
  <c r="E80" i="1"/>
  <c r="E81" i="1"/>
  <c r="E82" i="1"/>
  <c r="E42" i="1"/>
  <c r="E43" i="1"/>
  <c r="E44" i="1"/>
  <c r="E46" i="1"/>
  <c r="E47" i="1"/>
  <c r="E50" i="1"/>
  <c r="E51" i="1"/>
  <c r="E52" i="1"/>
  <c r="E53" i="1"/>
  <c r="E54" i="1"/>
  <c r="E55" i="1"/>
  <c r="E56" i="1"/>
  <c r="E57" i="1"/>
  <c r="E58" i="1"/>
  <c r="E60" i="1"/>
  <c r="E4" i="1"/>
  <c r="E5" i="1"/>
  <c r="E6" i="1"/>
  <c r="E7" i="1"/>
  <c r="E8" i="1"/>
  <c r="E10" i="1"/>
  <c r="E11" i="1"/>
  <c r="E13" i="1"/>
  <c r="E14" i="1"/>
  <c r="E17" i="1"/>
  <c r="E18" i="1"/>
  <c r="E19" i="1"/>
  <c r="E20" i="1"/>
  <c r="E21" i="1"/>
  <c r="E22" i="1"/>
  <c r="E23" i="1"/>
  <c r="E26" i="1"/>
  <c r="E28" i="1"/>
  <c r="E29" i="1"/>
  <c r="E30" i="1"/>
  <c r="E31" i="1"/>
  <c r="E32" i="1"/>
  <c r="E37" i="1"/>
  <c r="E38" i="1"/>
  <c r="E172" i="1"/>
  <c r="E192" i="1" l="1"/>
  <c r="E193" i="1"/>
  <c r="E194" i="1"/>
  <c r="E195" i="1"/>
  <c r="E196" i="1"/>
  <c r="E40" i="1" l="1"/>
  <c r="E61" i="1"/>
  <c r="E62" i="1"/>
  <c r="E64" i="1"/>
  <c r="E83" i="1"/>
  <c r="E114" i="1"/>
  <c r="E116" i="1"/>
  <c r="E124" i="1"/>
  <c r="E126" i="1"/>
  <c r="E136" i="1"/>
  <c r="E149" i="1"/>
  <c r="E188" i="1"/>
  <c r="E198" i="1"/>
  <c r="E199" i="1"/>
  <c r="E201" i="1"/>
  <c r="E215" i="1"/>
  <c r="E223" i="1"/>
  <c r="E224" i="1"/>
  <c r="E226" i="1"/>
  <c r="E231" i="1"/>
  <c r="E303" i="1"/>
  <c r="E332" i="1"/>
</calcChain>
</file>

<file path=xl/sharedStrings.xml><?xml version="1.0" encoding="utf-8"?>
<sst xmlns="http://schemas.openxmlformats.org/spreadsheetml/2006/main" count="350" uniqueCount="342">
  <si>
    <t>Дверки каминные и топочные со стеклом</t>
  </si>
  <si>
    <t>Дверки каминные и топочные цельнолитые</t>
  </si>
  <si>
    <r>
      <t xml:space="preserve">Дверка спаренная </t>
    </r>
    <r>
      <rPr>
        <b/>
        <sz val="12"/>
        <color indexed="8"/>
        <rFont val="Roboto"/>
        <charset val="204"/>
      </rPr>
      <t xml:space="preserve">ДС  470*270 </t>
    </r>
    <r>
      <rPr>
        <sz val="12"/>
        <color indexed="8"/>
        <rFont val="Roboto"/>
        <charset val="204"/>
      </rPr>
      <t xml:space="preserve"> </t>
    </r>
    <r>
      <rPr>
        <b/>
        <sz val="12"/>
        <color indexed="8"/>
        <rFont val="Roboto"/>
        <charset val="204"/>
      </rPr>
      <t xml:space="preserve"> </t>
    </r>
    <r>
      <rPr>
        <b/>
        <sz val="12"/>
        <color indexed="10"/>
        <rFont val="Roboto"/>
        <charset val="204"/>
      </rPr>
      <t>СМОРГОНЬ</t>
    </r>
  </si>
  <si>
    <r>
      <t xml:space="preserve">Дверка топочная с  </t>
    </r>
    <r>
      <rPr>
        <b/>
        <sz val="12"/>
        <color indexed="8"/>
        <rFont val="Roboto"/>
        <charset val="204"/>
      </rPr>
      <t>У</t>
    </r>
    <r>
      <rPr>
        <b/>
        <sz val="12"/>
        <color indexed="8"/>
        <rFont val="Roboto"/>
        <charset val="204"/>
      </rPr>
      <t xml:space="preserve">зором -      550*450  </t>
    </r>
    <r>
      <rPr>
        <b/>
        <sz val="12"/>
        <color indexed="10"/>
        <rFont val="Roboto"/>
        <charset val="204"/>
      </rPr>
      <t>СМОРГОНЬ</t>
    </r>
  </si>
  <si>
    <t>РЕШЕТКИ КОЛОСНИКОВЫЕ</t>
  </si>
  <si>
    <t>Решетка колосниковая для угля РУ-2 (Т) 200*300</t>
  </si>
  <si>
    <r>
      <t xml:space="preserve">Решетка колосниковая для угля </t>
    </r>
    <r>
      <rPr>
        <b/>
        <sz val="12"/>
        <color indexed="8"/>
        <rFont val="Roboto"/>
        <charset val="204"/>
      </rPr>
      <t>РУ-3 (Т) 200*350</t>
    </r>
  </si>
  <si>
    <r>
      <t xml:space="preserve">Решетка колосниковая для угля </t>
    </r>
    <r>
      <rPr>
        <b/>
        <sz val="12"/>
        <color indexed="8"/>
        <rFont val="Roboto"/>
        <charset val="204"/>
      </rPr>
      <t>РУ-7   300*205*30</t>
    </r>
    <r>
      <rPr>
        <sz val="12"/>
        <color indexed="8"/>
        <rFont val="Roboto"/>
        <charset val="204"/>
      </rPr>
      <t xml:space="preserve">  </t>
    </r>
    <r>
      <rPr>
        <b/>
        <sz val="12"/>
        <color indexed="10"/>
        <rFont val="Roboto"/>
        <charset val="204"/>
      </rPr>
      <t>СМОРГОНЬ</t>
    </r>
  </si>
  <si>
    <t>ПЛИТЫ</t>
  </si>
  <si>
    <t>Плита с двумя отверстиями для конфорок П2-7А 510*340</t>
  </si>
  <si>
    <r>
      <t xml:space="preserve">Плита цельная  </t>
    </r>
    <r>
      <rPr>
        <b/>
        <sz val="12"/>
        <rFont val="Roboto"/>
        <charset val="204"/>
      </rPr>
      <t xml:space="preserve"> 586*336( малая)</t>
    </r>
  </si>
  <si>
    <r>
      <rPr>
        <b/>
        <sz val="12"/>
        <rFont val="Roboto"/>
        <charset val="204"/>
      </rPr>
      <t xml:space="preserve">Плита под </t>
    </r>
    <r>
      <rPr>
        <b/>
        <sz val="14"/>
        <rFont val="Roboto"/>
        <charset val="204"/>
      </rPr>
      <t xml:space="preserve"> КАЗАН</t>
    </r>
    <r>
      <rPr>
        <sz val="12"/>
        <rFont val="Roboto"/>
        <charset val="204"/>
      </rPr>
      <t xml:space="preserve"> </t>
    </r>
    <r>
      <rPr>
        <b/>
        <sz val="12"/>
        <rFont val="Roboto"/>
        <charset val="204"/>
      </rPr>
      <t xml:space="preserve"> 900*530</t>
    </r>
  </si>
  <si>
    <t xml:space="preserve"> КАЗАНЫ</t>
  </si>
  <si>
    <t>ДВЕРКИ ПОДДУВАЛЬНЫЕ</t>
  </si>
  <si>
    <t>ДВЕРКИ ПРОЧИСТНЫЕ</t>
  </si>
  <si>
    <t>Дверка прочистная LK 337 170*105   Размер внутр. 130*65, внеш. 170 х 105мм.</t>
  </si>
  <si>
    <t>ЗАДВИЖКИ</t>
  </si>
  <si>
    <r>
      <t xml:space="preserve">Задвижка ЗВ-6 (Т)       </t>
    </r>
    <r>
      <rPr>
        <b/>
        <sz val="11"/>
        <color indexed="8"/>
        <rFont val="Roboto"/>
        <charset val="204"/>
      </rPr>
      <t xml:space="preserve"> Размер: 280х225мм</t>
    </r>
  </si>
  <si>
    <r>
      <t xml:space="preserve">Задвижка ЗВ-1    </t>
    </r>
    <r>
      <rPr>
        <b/>
        <sz val="11"/>
        <color indexed="8"/>
        <rFont val="Arial1"/>
        <charset val="204"/>
      </rPr>
      <t>Размер: 130х130мм</t>
    </r>
  </si>
  <si>
    <t>Задвижка ЗВ-2А (Р)   Размер: 130х260*345мм</t>
  </si>
  <si>
    <t>Задвижка ЗВ-5А (Р)  Размер: 240х260*455мм</t>
  </si>
  <si>
    <t>ДУХОВКИ</t>
  </si>
  <si>
    <r>
      <t xml:space="preserve">Духовка Д2      </t>
    </r>
    <r>
      <rPr>
        <sz val="14"/>
        <color indexed="8"/>
        <rFont val="Arial1"/>
        <charset val="204"/>
      </rPr>
      <t>310х360*480</t>
    </r>
    <r>
      <rPr>
        <sz val="18"/>
        <color indexed="8"/>
        <rFont val="Arial1"/>
        <charset val="204"/>
      </rPr>
      <t xml:space="preserve"> - </t>
    </r>
    <r>
      <rPr>
        <sz val="12"/>
        <color indexed="8"/>
        <rFont val="Arial1"/>
        <charset val="204"/>
      </rPr>
      <t>45 кг.</t>
    </r>
  </si>
  <si>
    <r>
      <t xml:space="preserve">Духовка Д2 с полкой </t>
    </r>
    <r>
      <rPr>
        <sz val="14"/>
        <color indexed="8"/>
        <rFont val="Arial1"/>
        <charset val="204"/>
      </rPr>
      <t>310х360*480</t>
    </r>
    <r>
      <rPr>
        <sz val="18"/>
        <color indexed="8"/>
        <rFont val="Arial1"/>
        <charset val="204"/>
      </rPr>
      <t xml:space="preserve"> - </t>
    </r>
    <r>
      <rPr>
        <sz val="12"/>
        <color indexed="8"/>
        <rFont val="Arial1"/>
        <charset val="204"/>
      </rPr>
      <t>48 кг.</t>
    </r>
  </si>
  <si>
    <r>
      <t xml:space="preserve">Духовка </t>
    </r>
    <r>
      <rPr>
        <b/>
        <sz val="12"/>
        <color indexed="8"/>
        <rFont val="Roboto"/>
        <charset val="204"/>
      </rPr>
      <t>Д 1  - 310*290*460</t>
    </r>
    <r>
      <rPr>
        <sz val="12"/>
        <color indexed="8"/>
        <rFont val="Roboto"/>
        <charset val="204"/>
      </rPr>
      <t xml:space="preserve">  </t>
    </r>
    <r>
      <rPr>
        <b/>
        <sz val="12"/>
        <color indexed="10"/>
        <rFont val="Roboto"/>
        <charset val="204"/>
      </rPr>
      <t>СМОРГОНЬ</t>
    </r>
  </si>
  <si>
    <t>Лист предтопочный</t>
  </si>
  <si>
    <t>Лист предтопочный 600*400мм. нержавейка зеркальный</t>
  </si>
  <si>
    <t>Лист предтопочный 1000*400мм. нержавейка зеркальный</t>
  </si>
  <si>
    <t>Лист предтопочный 1000*600мм. нержавейка зеркальный</t>
  </si>
  <si>
    <r>
      <t xml:space="preserve">Одноконтурный дымоход нержавейка (1мм) 1000мм, </t>
    </r>
    <r>
      <rPr>
        <b/>
        <sz val="12"/>
        <color indexed="8"/>
        <rFont val="Arial1"/>
        <charset val="204"/>
      </rPr>
      <t>д.150</t>
    </r>
  </si>
  <si>
    <r>
      <t xml:space="preserve">Одноконтурный дымоход нержавейка (1мм) 1000мм, </t>
    </r>
    <r>
      <rPr>
        <b/>
        <sz val="12"/>
        <color indexed="8"/>
        <rFont val="Arial1"/>
        <charset val="204"/>
      </rPr>
      <t>д.200</t>
    </r>
  </si>
  <si>
    <r>
      <t xml:space="preserve">Одноконтурный дымоход нержавейка (1мм) </t>
    </r>
    <r>
      <rPr>
        <b/>
        <sz val="12"/>
        <color indexed="8"/>
        <rFont val="Arial1"/>
        <charset val="204"/>
      </rPr>
      <t>0,5м, д.120</t>
    </r>
  </si>
  <si>
    <r>
      <t xml:space="preserve">Одноконтурный дымоход нержавейка (1мм) </t>
    </r>
    <r>
      <rPr>
        <b/>
        <sz val="12"/>
        <color indexed="8"/>
        <rFont val="Arial1"/>
        <charset val="204"/>
      </rPr>
      <t>0,5м, д.150</t>
    </r>
  </si>
  <si>
    <r>
      <t xml:space="preserve">Одноконтурный дымоход нержавейка (1мм) </t>
    </r>
    <r>
      <rPr>
        <b/>
        <sz val="12"/>
        <color indexed="8"/>
        <rFont val="Arial1"/>
        <charset val="204"/>
      </rPr>
      <t>0,5м, д.200</t>
    </r>
  </si>
  <si>
    <r>
      <t xml:space="preserve">ДВУХКОНТУРНЫЕ ДЫМОХОДЫ (сэндвич)     </t>
    </r>
    <r>
      <rPr>
        <b/>
        <sz val="18"/>
        <color indexed="10"/>
        <rFont val="Roboto"/>
        <charset val="204"/>
      </rPr>
      <t>сталь №430</t>
    </r>
  </si>
  <si>
    <r>
      <t xml:space="preserve">ЭЛЕМЕНТЫ ОДНОКОНТУРНЫХ ДЫМОХОДОВ    </t>
    </r>
    <r>
      <rPr>
        <b/>
        <sz val="16"/>
        <color indexed="10"/>
        <rFont val="Arial1"/>
        <charset val="204"/>
      </rPr>
      <t>сталь №430</t>
    </r>
  </si>
  <si>
    <t xml:space="preserve">Нержавеующее колено 45 гр. (1мм) 1м, д.120 </t>
  </si>
  <si>
    <t xml:space="preserve">Шибер задвижной на дымоход д.120, нержавейка 1мм. </t>
  </si>
  <si>
    <t xml:space="preserve">Шибер задвижной на дымоход д.150, нержавейка 1мм. </t>
  </si>
  <si>
    <t xml:space="preserve">Шибер задвижной на дымоход д.200, нержавейка 1мм. </t>
  </si>
  <si>
    <r>
      <t xml:space="preserve">ЭЛЕМЕНТЫ ДВУХКОНТУРНЫХ ДЫМОХОДОВ   </t>
    </r>
    <r>
      <rPr>
        <b/>
        <sz val="16"/>
        <color indexed="10"/>
        <rFont val="Arial1"/>
        <charset val="204"/>
      </rPr>
      <t xml:space="preserve"> сталь № 430</t>
    </r>
  </si>
  <si>
    <r>
      <rPr>
        <sz val="12"/>
        <color indexed="8"/>
        <rFont val="Arial1"/>
        <charset val="204"/>
      </rPr>
      <t>Двухконтурное колено из нержавейки</t>
    </r>
    <r>
      <rPr>
        <b/>
        <sz val="12"/>
        <color indexed="8"/>
        <rFont val="Arial1"/>
        <charset val="204"/>
      </rPr>
      <t xml:space="preserve">    45 гр, д.120/180 (1мм+1мм) </t>
    </r>
  </si>
  <si>
    <r>
      <rPr>
        <sz val="12"/>
        <color indexed="8"/>
        <rFont val="Arial1"/>
        <charset val="204"/>
      </rPr>
      <t>Двухконтурное колено из нержавейки</t>
    </r>
    <r>
      <rPr>
        <b/>
        <sz val="12"/>
        <color indexed="8"/>
        <rFont val="Arial1"/>
        <charset val="204"/>
      </rPr>
      <t xml:space="preserve">    45 гр, д.150/220 (1мм+1мм) </t>
    </r>
  </si>
  <si>
    <r>
      <rPr>
        <sz val="12"/>
        <color indexed="8"/>
        <rFont val="Arial1"/>
        <charset val="204"/>
      </rPr>
      <t>Двухконтурное колено из нержавейки</t>
    </r>
    <r>
      <rPr>
        <b/>
        <sz val="12"/>
        <color indexed="8"/>
        <rFont val="Arial1"/>
        <charset val="204"/>
      </rPr>
      <t xml:space="preserve">   90гр, д.115/180мм (1мм+1мм) </t>
    </r>
  </si>
  <si>
    <r>
      <rPr>
        <sz val="12"/>
        <color indexed="8"/>
        <rFont val="Arial1"/>
        <charset val="204"/>
      </rPr>
      <t>Двухконтурное колено из нержавейки</t>
    </r>
    <r>
      <rPr>
        <b/>
        <sz val="12"/>
        <color indexed="8"/>
        <rFont val="Arial1"/>
        <charset val="204"/>
      </rPr>
      <t xml:space="preserve">   90гр, д.120/180мм (1мм+1мм) </t>
    </r>
  </si>
  <si>
    <r>
      <rPr>
        <sz val="12"/>
        <color indexed="8"/>
        <rFont val="Arial1"/>
        <charset val="204"/>
      </rPr>
      <t>Двухконтурное колено из нержавейки</t>
    </r>
    <r>
      <rPr>
        <b/>
        <sz val="12"/>
        <color indexed="8"/>
        <rFont val="Arial1"/>
        <charset val="204"/>
      </rPr>
      <t xml:space="preserve">   90 гр, д.150/220мм (1мм+1мм) </t>
    </r>
  </si>
  <si>
    <r>
      <rPr>
        <sz val="12"/>
        <color indexed="8"/>
        <rFont val="Arial1"/>
        <charset val="204"/>
      </rPr>
      <t>Сэндвич-тройник из нержавейки</t>
    </r>
    <r>
      <rPr>
        <b/>
        <sz val="12"/>
        <color indexed="8"/>
        <rFont val="Arial1"/>
        <charset val="204"/>
      </rPr>
      <t xml:space="preserve">   д.150/220мм 90гр. (1мм+1мм) </t>
    </r>
  </si>
  <si>
    <t>Оголовок дымохода   200*260мм.</t>
  </si>
  <si>
    <t>Переход с одноконтурного дымохода на двухконтурный д.200/260, нержавейка 1мм.</t>
  </si>
  <si>
    <t>Дефлектор дымохода 120/180мм, нержавейка 1мм.</t>
  </si>
  <si>
    <t>Кровельная проходка мастер-флэш</t>
  </si>
  <si>
    <r>
      <t xml:space="preserve">Кровел.проходка </t>
    </r>
    <r>
      <rPr>
        <b/>
        <sz val="14"/>
        <color indexed="8"/>
        <rFont val="Roboto"/>
        <charset val="204"/>
      </rPr>
      <t>Мастер Флэш</t>
    </r>
    <r>
      <rPr>
        <sz val="12"/>
        <color indexed="8"/>
        <rFont val="Roboto"/>
        <charset val="204"/>
      </rPr>
      <t xml:space="preserve"> угловой силикон. (</t>
    </r>
    <r>
      <rPr>
        <b/>
        <sz val="14"/>
        <color indexed="8"/>
        <rFont val="Roboto"/>
        <charset val="204"/>
      </rPr>
      <t>75-200мм</t>
    </r>
    <r>
      <rPr>
        <sz val="12"/>
        <color indexed="8"/>
        <rFont val="Roboto"/>
        <charset val="204"/>
      </rPr>
      <t>)</t>
    </r>
  </si>
  <si>
    <r>
      <t xml:space="preserve">Кровел. проходка </t>
    </r>
    <r>
      <rPr>
        <b/>
        <sz val="14"/>
        <color indexed="8"/>
        <rFont val="Roboto"/>
        <charset val="204"/>
      </rPr>
      <t>Мастер Флэш</t>
    </r>
    <r>
      <rPr>
        <sz val="12"/>
        <color indexed="8"/>
        <rFont val="Roboto"/>
        <charset val="204"/>
      </rPr>
      <t xml:space="preserve"> угловой силикон. (</t>
    </r>
    <r>
      <rPr>
        <b/>
        <sz val="14"/>
        <color indexed="8"/>
        <rFont val="Roboto"/>
        <charset val="204"/>
      </rPr>
      <t>200-280 мм</t>
    </r>
    <r>
      <rPr>
        <sz val="12"/>
        <color indexed="8"/>
        <rFont val="Roboto"/>
        <charset val="204"/>
      </rPr>
      <t>)</t>
    </r>
  </si>
  <si>
    <t xml:space="preserve">Кирпич </t>
  </si>
  <si>
    <r>
      <t xml:space="preserve">Кирпич Витебский печной М-200 </t>
    </r>
    <r>
      <rPr>
        <b/>
        <sz val="12"/>
        <color indexed="8"/>
        <rFont val="Arial1"/>
        <charset val="204"/>
      </rPr>
      <t>Цех №1</t>
    </r>
  </si>
  <si>
    <r>
      <t>Кирпич лицевой полнотелый (</t>
    </r>
    <r>
      <rPr>
        <b/>
        <sz val="12"/>
        <color indexed="8"/>
        <rFont val="Arial1"/>
        <charset val="204"/>
      </rPr>
      <t xml:space="preserve"> печной</t>
    </r>
    <r>
      <rPr>
        <sz val="12"/>
        <color indexed="8"/>
        <rFont val="Arial1"/>
        <charset val="204"/>
      </rPr>
      <t xml:space="preserve">) М-300 - </t>
    </r>
    <r>
      <rPr>
        <b/>
        <sz val="12"/>
        <color indexed="8"/>
        <rFont val="Arial1"/>
        <charset val="204"/>
      </rPr>
      <t>ГЖЕЛЬ</t>
    </r>
  </si>
  <si>
    <t>Огнеупорные базальтовые материалы</t>
  </si>
  <si>
    <t>Базальтовый картон 1000х600х10 мм  фольгированный</t>
  </si>
  <si>
    <t xml:space="preserve">Базальтовый шнур 4мм.    </t>
  </si>
  <si>
    <t>Цена с НДС, р.</t>
  </si>
  <si>
    <t>Задвижка поворотная ЗВП-2 шибер  Размер: 244х256*1028мм</t>
  </si>
  <si>
    <t>Дверка прочистная Везувий 237 130*130/170*170</t>
  </si>
  <si>
    <t>Плита двухконф. П-2-5*Н14 710х410х15 Центролит</t>
  </si>
  <si>
    <t>Плита глухая ПО-10*Н14 710х400х15 мм Центролит</t>
  </si>
  <si>
    <t>Плита под казан*Н14 700х600х20 мм Центролит</t>
  </si>
  <si>
    <t>Решетка колосниковая РУ-7 205х300 мм Центролит</t>
  </si>
  <si>
    <t>Решетка колосниковая РКК-4 300х260 мм Центролит</t>
  </si>
  <si>
    <t>Казан 4л. без крышки</t>
  </si>
  <si>
    <t>Крышка казана 4л.</t>
  </si>
  <si>
    <t>Казан 8.5л. без крышки</t>
  </si>
  <si>
    <t>Крышка казана 8.5л.</t>
  </si>
  <si>
    <t>Казан 20 л. с крышкой</t>
  </si>
  <si>
    <r>
      <t xml:space="preserve">Кирпич печной </t>
    </r>
    <r>
      <rPr>
        <b/>
        <sz val="12"/>
        <color indexed="8"/>
        <rFont val="Arial1"/>
        <charset val="204"/>
      </rPr>
      <t>КЛО</t>
    </r>
    <r>
      <rPr>
        <sz val="12"/>
        <color indexed="8"/>
        <rFont val="Arial1"/>
        <charset val="204"/>
      </rPr>
      <t xml:space="preserve"> М300 F100 </t>
    </r>
    <r>
      <rPr>
        <b/>
        <sz val="12"/>
        <color indexed="8"/>
        <rFont val="Arial1"/>
        <charset val="204"/>
      </rPr>
      <t>красный - ГЖЕЛЬ</t>
    </r>
  </si>
  <si>
    <t>Кирпич КРПУ-150 Керамин</t>
  </si>
  <si>
    <r>
      <t xml:space="preserve">Кирпич печной </t>
    </r>
    <r>
      <rPr>
        <b/>
        <sz val="12"/>
        <color indexed="8"/>
        <rFont val="Arial1"/>
        <charset val="204"/>
      </rPr>
      <t>КЛО</t>
    </r>
    <r>
      <rPr>
        <sz val="12"/>
        <color indexed="8"/>
        <rFont val="Arial1"/>
        <charset val="204"/>
      </rPr>
      <t xml:space="preserve"> М300 F100 </t>
    </r>
    <r>
      <rPr>
        <b/>
        <sz val="12"/>
        <color indexed="8"/>
        <rFont val="Arial1"/>
        <charset val="204"/>
      </rPr>
      <t>красный фасонный закругленый - ГЖЕЛЬ</t>
    </r>
  </si>
  <si>
    <t>Огнеупорные смеси и глина, песок, цемент</t>
  </si>
  <si>
    <t>Краска, лак, герметик термостойкие</t>
  </si>
  <si>
    <t>Конфорка К №6А Гриль  352*30</t>
  </si>
  <si>
    <t>Плита глухая ПО-9*Н14 410х340х15 мм (Ц)</t>
  </si>
  <si>
    <t>Решетка колосниковая РУ-1 (Р) 250*250</t>
  </si>
  <si>
    <r>
      <t xml:space="preserve">Кровел. проходка </t>
    </r>
    <r>
      <rPr>
        <b/>
        <sz val="14"/>
        <color indexed="8"/>
        <rFont val="Roboto"/>
        <charset val="204"/>
      </rPr>
      <t>Мастер Флэш</t>
    </r>
    <r>
      <rPr>
        <sz val="12"/>
        <color indexed="8"/>
        <rFont val="Roboto"/>
        <charset val="204"/>
      </rPr>
      <t xml:space="preserve"> угловой силикон. (</t>
    </r>
    <r>
      <rPr>
        <b/>
        <sz val="14"/>
        <color indexed="8"/>
        <rFont val="Roboto"/>
        <charset val="204"/>
      </rPr>
      <t>300-450 мм</t>
    </r>
    <r>
      <rPr>
        <sz val="12"/>
        <color indexed="8"/>
        <rFont val="Roboto"/>
        <charset val="204"/>
      </rPr>
      <t>)</t>
    </r>
  </si>
  <si>
    <t>Задвижка Везувий 1427 Нар. размер: 190*320 мм, внутр. размер: 140*270мм.</t>
  </si>
  <si>
    <t>Дверка топочная ДТ-7А 270х290 мм, клад. 250*260 Центролит "Лось"</t>
  </si>
  <si>
    <t>Дверка топочная с медведем 454х385 мм, клад.400*315мм Центролит</t>
  </si>
  <si>
    <t>Дверка топочная ДТ-5 270х220 мм, посад.200*250 Центролит "Зубр"</t>
  </si>
  <si>
    <r>
      <rPr>
        <b/>
        <sz val="12"/>
        <rFont val="Roboto"/>
        <charset val="204"/>
      </rPr>
      <t xml:space="preserve">Плита под </t>
    </r>
    <r>
      <rPr>
        <b/>
        <sz val="14"/>
        <rFont val="Roboto"/>
        <charset val="204"/>
      </rPr>
      <t xml:space="preserve"> КАЗАН</t>
    </r>
    <r>
      <rPr>
        <sz val="12"/>
        <rFont val="Roboto"/>
        <charset val="204"/>
      </rPr>
      <t xml:space="preserve">  </t>
    </r>
    <r>
      <rPr>
        <b/>
        <sz val="12"/>
        <rFont val="Roboto"/>
        <charset val="204"/>
      </rPr>
      <t>П1-5 710*530</t>
    </r>
  </si>
  <si>
    <t>Дверка поддувальная  ДП-2А (ДПК Р) черная 250*140, внешн 300*180</t>
  </si>
  <si>
    <t>Полудверка топочная ПДТ-9 270х160 мм, посад 250*138мм поддув. Центролит</t>
  </si>
  <si>
    <t>Кирпич Обольский с фаской М175</t>
  </si>
  <si>
    <t>Мертель шамотный 25кг МШ-28</t>
  </si>
  <si>
    <t>Глиноземистый цемент ГЦ-40 50кг.</t>
  </si>
  <si>
    <t>Дверка топочная ДТ-2А 190х130 мм прочист., посад.160*110мм Центролит</t>
  </si>
  <si>
    <r>
      <t xml:space="preserve">Дверка прочистная </t>
    </r>
    <r>
      <rPr>
        <b/>
        <sz val="12"/>
        <color indexed="8"/>
        <rFont val="Roboto"/>
        <charset val="204"/>
      </rPr>
      <t>ДПр-4 (Р) 130*130, внешн 170*170</t>
    </r>
  </si>
  <si>
    <r>
      <t xml:space="preserve">Задвижка ЗВ-1А    </t>
    </r>
    <r>
      <rPr>
        <b/>
        <sz val="11"/>
        <color indexed="8"/>
        <rFont val="Arial1"/>
        <charset val="204"/>
      </rPr>
      <t>Размер: 130х130х505мм</t>
    </r>
  </si>
  <si>
    <t>Духовка чугунная 3С201/Г 280х270х480 мм Центролит "Лось"</t>
  </si>
  <si>
    <t>Духовка ДП-ДК-2С(Р)печная чугунная под стекло пос377,8х302,8х492;435*332*543,3Рубцовск</t>
  </si>
  <si>
    <t>Кирпич загругленный Витебский печной</t>
  </si>
  <si>
    <t>Огнеупорная глина ПГБ 25кг.</t>
  </si>
  <si>
    <t>Казан-котелок 4л. без крышки</t>
  </si>
  <si>
    <t>Казан-котелок 8.5л. без крышки</t>
  </si>
  <si>
    <t>Клей для блоков 20кг.</t>
  </si>
  <si>
    <t>Дверка поддувальная уплотненная крашенная ДПУ-3 290*140, внешн 330*176</t>
  </si>
  <si>
    <t>Решетка колосниковая РКК-5 380х260 мм (Ц)</t>
  </si>
  <si>
    <t>Дверка каминная крашеная 2-х створчатая со стеклом и решеткой550*550 мм, 460*460 мм</t>
  </si>
  <si>
    <t>Дверка каминная крашеная 2-х створчатая со стеклом 550*550 мм, 460*460 мм</t>
  </si>
  <si>
    <t xml:space="preserve">Шибер поворотный на дымоход д.115, нержавейка 1мм. </t>
  </si>
  <si>
    <t>Дефлектор дымохода 1115/180мм, нержавейка 1мм.</t>
  </si>
  <si>
    <t>Порошок шамотный ПШБМ 20кг.</t>
  </si>
  <si>
    <t>Плита полуглухая (1 конфор.)  П1-3А 710х410х15 мм (Ц)</t>
  </si>
  <si>
    <t xml:space="preserve">              
Герметик термостойкий печной OLIMP 1500°С (черный) 290мл.</t>
  </si>
  <si>
    <t xml:space="preserve">              
Герметик термостойкий TYTAN 1200°С (черный) 310мл.</t>
  </si>
  <si>
    <t xml:space="preserve">              
Герметик кровельный битумный OLIMP (черный) 290мл.</t>
  </si>
  <si>
    <t>Задвижка Везувий 2714 Нар. размер: 320*190 мм, внутр. размер: 270*140мм.</t>
  </si>
  <si>
    <r>
      <rPr>
        <b/>
        <sz val="12"/>
        <color indexed="8"/>
        <rFont val="Arial1"/>
        <charset val="204"/>
      </rPr>
      <t>Двухконтурный</t>
    </r>
    <r>
      <rPr>
        <sz val="12"/>
        <color indexed="8"/>
        <rFont val="Arial1"/>
        <charset val="204"/>
      </rPr>
      <t xml:space="preserve"> дымоход-сэндвич 1000мм    </t>
    </r>
    <r>
      <rPr>
        <b/>
        <sz val="12"/>
        <color indexed="8"/>
        <rFont val="Arial1"/>
        <charset val="204"/>
      </rPr>
      <t xml:space="preserve"> нержавейка 1мм.+1мм       д.150/220</t>
    </r>
  </si>
  <si>
    <r>
      <rPr>
        <b/>
        <sz val="12"/>
        <color indexed="8"/>
        <rFont val="Roboto"/>
        <charset val="204"/>
      </rPr>
      <t>Двухконтурный</t>
    </r>
    <r>
      <rPr>
        <sz val="12"/>
        <color indexed="8"/>
        <rFont val="Roboto"/>
        <charset val="204"/>
      </rPr>
      <t xml:space="preserve"> дымоход-сэндвич 500мм.</t>
    </r>
    <r>
      <rPr>
        <b/>
        <sz val="12"/>
        <color indexed="8"/>
        <rFont val="Roboto"/>
        <charset val="204"/>
      </rPr>
      <t xml:space="preserve"> нерж.1мм. +нерж.1мм,       д.115*180 </t>
    </r>
  </si>
  <si>
    <t>Дверка печная ДТ-4 Везувий (крашенная) 280*250/320*290   нар.</t>
  </si>
  <si>
    <t xml:space="preserve">Дверка печная ДТ-3 Везувий (крашенная)  210*260/250*290   </t>
  </si>
  <si>
    <t>Дверка печная Везувий (крашенная) 223 407*273/496*347   нар.</t>
  </si>
  <si>
    <t>Цена без НДС</t>
  </si>
  <si>
    <t>Краска термостойкая 800°С черная (аэрозоль) ELCON 520мл.</t>
  </si>
  <si>
    <t>Дверка печная ДТ-3С Везувий стекло 210x250/250x290</t>
  </si>
  <si>
    <t>Дверка печная ДТ-4С Везувий стекло 280x250/320x290</t>
  </si>
  <si>
    <t>Дверка поддувальная Везувий ДП-2 (140x250/180x290)</t>
  </si>
  <si>
    <t>Дверка каминная Везувий 217 (337х405/414х495)</t>
  </si>
  <si>
    <t>Базальтовый иглопробивной мат (картон) 15000х1400х6 мм темп. 600 гр, М.кв.</t>
  </si>
  <si>
    <t>Задвижка ЗВ-2 375х200 мм нар., 240х150 мм внутр. Центролит</t>
  </si>
  <si>
    <r>
      <t xml:space="preserve">Задвижка ЗВ-1У (Т)      </t>
    </r>
    <r>
      <rPr>
        <b/>
        <sz val="11"/>
        <color indexed="8"/>
        <rFont val="Arial1"/>
        <charset val="204"/>
      </rPr>
      <t>Размер: 130х130 мм</t>
    </r>
  </si>
  <si>
    <t>Дверка поддувальная уплотненная ДПУ-4 250*65</t>
  </si>
  <si>
    <t>Задвижка поворотная ЗВП-3 150х250х1034</t>
  </si>
  <si>
    <t>Решетка колосниковая бытовая РД-4 250*250*25</t>
  </si>
  <si>
    <t>Решетка колосниковая РУ-8 Ш442-000 205х350</t>
  </si>
  <si>
    <t>Дверка топочная герметичная ДТГ-3ВС "Сельга" посад.р. 250*210</t>
  </si>
  <si>
    <t>Дверка топочная герметичная ДТГ-8С (Р) Кижи краш. посад.р. 290*325</t>
  </si>
  <si>
    <t>Казан 12л. без крышки</t>
  </si>
  <si>
    <t>Кирпич  КРО-250 (Керамин)</t>
  </si>
  <si>
    <t>Плита стеклокерамическая 710х410х4 мм Robox</t>
  </si>
  <si>
    <t>Плита стеклокерамическая 4 мм Robox (метр квадратный)</t>
  </si>
  <si>
    <t>Нержавеующее колено 45 гр. (1мм) 1м, д.121</t>
  </si>
  <si>
    <t xml:space="preserve">Тройник из нержавейки 45 гр. (1мм) д.200 </t>
  </si>
  <si>
    <t xml:space="preserve">Тройник из нержавейки 90 гр. (1мм) д.200 </t>
  </si>
  <si>
    <t xml:space="preserve">Шибер поворотный на дымоход д.120, нержавейка 1мм. </t>
  </si>
  <si>
    <t>Дверка поддувальная Везувий 236 (антрацит) 140*275/185*320</t>
  </si>
  <si>
    <t>Нержавеующее колено 45 гр. (1мм) 1м, д.122</t>
  </si>
  <si>
    <t>Нержавеующее колено 45 гр. (1мм) 1м, д.123</t>
  </si>
  <si>
    <t>Нержавеующее колено 90 гр. (1мм)  д.115</t>
  </si>
  <si>
    <t>Зонт на дымоход -  д.120</t>
  </si>
  <si>
    <t>Дверка прочистная Везувий 235 130*130/170*170</t>
  </si>
  <si>
    <t>Духовка  ДП-ДТ-6А (Р) печная чугунная 345*289*500, посад 315*260*450мм глухая</t>
  </si>
  <si>
    <t>Лист предтопочный нерж.зеркал. 1000*1000мм</t>
  </si>
  <si>
    <t>Плита одноконфорочная П1-3 (Б) 405х340х15 (МТЗ)</t>
  </si>
  <si>
    <t xml:space="preserve">Песок мытый 1 класс 35кг </t>
  </si>
  <si>
    <t>Дверка Везувий печная 261 210*250/280*320</t>
  </si>
  <si>
    <t>Глина каолиновая для печей и каминов (порошок) Горыныч 25 кг.</t>
  </si>
  <si>
    <t>Глина шамотная огнеупорная (ПГБ) Горыныч 20кг.</t>
  </si>
  <si>
    <t xml:space="preserve">Мертель шамотный высокопластичный Горыныч МШ-28 20кг </t>
  </si>
  <si>
    <t>Плита 1-конфорочная П1-6 (Т) 600х600 под казан</t>
  </si>
  <si>
    <t>Мат иглопробивной базальтовый ИПБ-Т 1000*700 (0,7 м.кв.) 6мм   темп. 600 град.</t>
  </si>
  <si>
    <t>Мат иглопробивной базальтовый ИПБ-Т 1000*700 (0,7 м.кв.) 8мм    темп. 600 град.</t>
  </si>
  <si>
    <t>Мат иглопробивной базальтовый ИПБ-Т 1000*600  фольга 50 мкм (0,6 м.кв.) 6 мм</t>
  </si>
  <si>
    <t>Мат иглопробивной базальтовый ИПБ-Т 1000*600  фольга 50 мкм (0,6 м.кв.) 8 мм</t>
  </si>
  <si>
    <t>Базальтовый иглопробивной мат (картон) 15000х1200х6 мм фольгированный, М.кв.</t>
  </si>
  <si>
    <t>Песок сухой кварцевый Горыныч (фракция 0,1-0,63мм.) 30кг.</t>
  </si>
  <si>
    <t>Решетка колосниковая бытовая РД-6 250*380*25</t>
  </si>
  <si>
    <t>Плита 1-конфорочная  405х340х15 мм (МТЗ)</t>
  </si>
  <si>
    <t xml:space="preserve">Задвижка ЗВ-8А (Р)  Размер: 160х265*640мм </t>
  </si>
  <si>
    <t>Задвижка поворотная ЗВП-1 шибер  Размер: 274х146*1028мм (290*158*1028)</t>
  </si>
  <si>
    <t>Краска термостойкая 800°С черная (аэрозоль) СERTA 520мл.</t>
  </si>
  <si>
    <t>Лак термостойкий ELCON 520 мл. (аэрозоль)</t>
  </si>
  <si>
    <t xml:space="preserve">Плита печная (глухая) *Н17 710х410 Центролит </t>
  </si>
  <si>
    <t>Задвижка ЗВ-7А (Р)  Размер: 160х300х526мм Рубцовск</t>
  </si>
  <si>
    <t>Цемент М500 Д 0, 25кг</t>
  </si>
  <si>
    <t>Песок сухой кварцевый Горыныч (фракция 0,1-0,63мм.) 25кг.</t>
  </si>
  <si>
    <t>Смесь кладочная жаростойкая глино-шамотная Горыныч 20 кг.</t>
  </si>
  <si>
    <t>Смесь кладочная жаростойкая глино-шамотная (красный шов) Горыныч 20 кг.</t>
  </si>
  <si>
    <t>Кирпич  КРО-200 (Радошковичи)</t>
  </si>
  <si>
    <t>Кирпич (двойник) керамический пустотелый М150 250*120*138мм. (0,47 от 5000шт.)</t>
  </si>
  <si>
    <t>Мат иглопробивной базальтовый ИПБ-Т 1000*600 (0,6 м.кв.) 6мм   темп. 600 град.</t>
  </si>
  <si>
    <t>Глина печная пластичная Горыныч, в мешках по 30 кг.</t>
  </si>
  <si>
    <t>Кирпич  КРО-175 (Обольский)</t>
  </si>
  <si>
    <r>
      <t xml:space="preserve">Дверка каминная LK 300 со стеклом (двухстворчатая)  посад. 500*500, наруж. 600*600      </t>
    </r>
    <r>
      <rPr>
        <sz val="10"/>
        <rFont val="Roboto"/>
        <charset val="204"/>
      </rPr>
      <t>(Словения)</t>
    </r>
  </si>
  <si>
    <r>
      <t xml:space="preserve">Дверка каминная LK 301 со стеклом (двухстворчатая)  посад. 410*410, наруж. 500*500      </t>
    </r>
    <r>
      <rPr>
        <sz val="10"/>
        <rFont val="Roboto"/>
        <charset val="204"/>
      </rPr>
      <t>(Словения)</t>
    </r>
  </si>
  <si>
    <r>
      <t>Дверка каминная герметичная ДКУ-9С со стеклом посад.290*410, наружн.352*470</t>
    </r>
    <r>
      <rPr>
        <sz val="9"/>
        <rFont val="Roboto"/>
        <charset val="204"/>
      </rPr>
      <t xml:space="preserve">               (Россия)</t>
    </r>
  </si>
  <si>
    <r>
      <t xml:space="preserve">Дверка каминная герметичная </t>
    </r>
    <r>
      <rPr>
        <b/>
        <sz val="12"/>
        <rFont val="Roboto"/>
        <charset val="204"/>
      </rPr>
      <t>ВЕЗУВИЙ 230</t>
    </r>
    <r>
      <rPr>
        <sz val="12"/>
        <rFont val="Roboto"/>
        <charset val="204"/>
      </rPr>
      <t xml:space="preserve"> со стеклом 407*273 - 496*347</t>
    </r>
    <r>
      <rPr>
        <sz val="9"/>
        <rFont val="Roboto"/>
        <charset val="204"/>
      </rPr>
      <t xml:space="preserve">                 (Россия)</t>
    </r>
  </si>
  <si>
    <r>
      <t xml:space="preserve">Дверка каминная герметичная </t>
    </r>
    <r>
      <rPr>
        <b/>
        <sz val="12"/>
        <rFont val="Roboto"/>
        <charset val="204"/>
      </rPr>
      <t>ВЕЗУВИЙ 240</t>
    </r>
    <r>
      <rPr>
        <sz val="12"/>
        <rFont val="Roboto"/>
        <charset val="204"/>
      </rPr>
      <t xml:space="preserve"> со стеклом 340*410 - 420*500</t>
    </r>
    <r>
      <rPr>
        <sz val="9"/>
        <rFont val="Roboto"/>
        <charset val="204"/>
      </rPr>
      <t xml:space="preserve">                 (Россия)</t>
    </r>
  </si>
  <si>
    <r>
      <t xml:space="preserve">Дверка каминная герметичная </t>
    </r>
    <r>
      <rPr>
        <b/>
        <sz val="12"/>
        <rFont val="Roboto"/>
        <charset val="204"/>
      </rPr>
      <t>ВЕЗУВИЙ 205</t>
    </r>
    <r>
      <rPr>
        <sz val="12"/>
        <rFont val="Roboto"/>
        <charset val="204"/>
      </rPr>
      <t xml:space="preserve"> со стеклом 415*415 - 495*495</t>
    </r>
    <r>
      <rPr>
        <sz val="9"/>
        <rFont val="Roboto"/>
        <charset val="204"/>
      </rPr>
      <t xml:space="preserve">                 (Россия)</t>
    </r>
  </si>
  <si>
    <r>
      <t xml:space="preserve">Дверка каминная герметичная </t>
    </r>
    <r>
      <rPr>
        <b/>
        <sz val="12"/>
        <rFont val="Roboto"/>
        <charset val="204"/>
      </rPr>
      <t>ВЕЗУВИЙ 220</t>
    </r>
    <r>
      <rPr>
        <sz val="12"/>
        <rFont val="Roboto"/>
        <charset val="204"/>
      </rPr>
      <t xml:space="preserve"> со стеклом  в. 290*325</t>
    </r>
    <r>
      <rPr>
        <sz val="9"/>
        <rFont val="Roboto"/>
        <charset val="204"/>
      </rPr>
      <t xml:space="preserve"> - </t>
    </r>
    <r>
      <rPr>
        <sz val="12"/>
        <rFont val="Roboto"/>
        <charset val="204"/>
      </rPr>
      <t>н. 400*370</t>
    </r>
    <r>
      <rPr>
        <sz val="9"/>
        <rFont val="Roboto"/>
        <charset val="204"/>
      </rPr>
      <t xml:space="preserve">     ( Россия)</t>
    </r>
  </si>
  <si>
    <r>
      <t xml:space="preserve">Дверка каминная герметичная </t>
    </r>
    <r>
      <rPr>
        <b/>
        <sz val="12"/>
        <rFont val="Roboto"/>
        <charset val="204"/>
      </rPr>
      <t>ВЕЗУВИЙ 224</t>
    </r>
    <r>
      <rPr>
        <sz val="12"/>
        <rFont val="Roboto"/>
        <charset val="204"/>
      </rPr>
      <t xml:space="preserve"> со стеклом  в. 330*410- н. 430*510</t>
    </r>
    <r>
      <rPr>
        <sz val="9"/>
        <rFont val="Roboto"/>
        <charset val="204"/>
      </rPr>
      <t xml:space="preserve">        ( Россия)</t>
    </r>
  </si>
  <si>
    <r>
      <t xml:space="preserve">Дверка печная </t>
    </r>
    <r>
      <rPr>
        <b/>
        <sz val="12"/>
        <rFont val="Roboto"/>
        <charset val="204"/>
      </rPr>
      <t>ВЕЗУВИЙ</t>
    </r>
    <r>
      <rPr>
        <sz val="12"/>
        <rFont val="Roboto"/>
        <charset val="204"/>
      </rPr>
      <t xml:space="preserve"> </t>
    </r>
    <r>
      <rPr>
        <b/>
        <sz val="12"/>
        <rFont val="Roboto"/>
        <charset val="204"/>
      </rPr>
      <t>260</t>
    </r>
    <r>
      <rPr>
        <sz val="12"/>
        <rFont val="Roboto"/>
        <charset val="204"/>
      </rPr>
      <t xml:space="preserve"> со стеклом 210*250/280*320</t>
    </r>
  </si>
  <si>
    <r>
      <t xml:space="preserve">Дверка печная </t>
    </r>
    <r>
      <rPr>
        <b/>
        <sz val="12"/>
        <rFont val="Roboto"/>
        <charset val="204"/>
      </rPr>
      <t>Везувий 270</t>
    </r>
    <r>
      <rPr>
        <sz val="12"/>
        <rFont val="Roboto"/>
        <charset val="204"/>
      </rPr>
      <t xml:space="preserve"> (280х250/350х230)</t>
    </r>
  </si>
  <si>
    <r>
      <t xml:space="preserve">Дверка топочная герметичная </t>
    </r>
    <r>
      <rPr>
        <b/>
        <sz val="12"/>
        <rFont val="Roboto"/>
        <charset val="204"/>
      </rPr>
      <t>"ЗНОЙ"</t>
    </r>
    <r>
      <rPr>
        <sz val="12"/>
        <rFont val="Roboto"/>
        <charset val="204"/>
      </rPr>
      <t xml:space="preserve"> со стеклом крашеная ДКГ-5С-Э  370*200, 470*300 наружн.</t>
    </r>
    <r>
      <rPr>
        <sz val="9"/>
        <rFont val="Roboto"/>
        <charset val="204"/>
      </rPr>
      <t xml:space="preserve"> (Россия)</t>
    </r>
  </si>
  <si>
    <t xml:space="preserve">Дверка каминная крашеная 2-х створчатая ДК-6С 410*410/500*500 RLK 8415    Рубцовский ЛДВ (Россия) </t>
  </si>
  <si>
    <r>
      <rPr>
        <b/>
        <sz val="12"/>
        <rFont val="Roboto"/>
        <charset val="204"/>
      </rPr>
      <t>Дверка топочная  LK-322</t>
    </r>
    <r>
      <rPr>
        <sz val="12"/>
        <rFont val="Roboto"/>
        <charset val="204"/>
      </rPr>
      <t xml:space="preserve"> герметичная внеш.  225*310/470, нар.180*250/410</t>
    </r>
  </si>
  <si>
    <t>Плита двухконфорочная ПC2-3 710*400 Рубцовск</t>
  </si>
  <si>
    <r>
      <t>Плита одноконфорочная</t>
    </r>
    <r>
      <rPr>
        <b/>
        <sz val="12"/>
        <rFont val="Roboto"/>
        <charset val="204"/>
      </rPr>
      <t xml:space="preserve"> П1-3  410*340  МТЗ</t>
    </r>
  </si>
  <si>
    <r>
      <t>Дверка поддувальная</t>
    </r>
    <r>
      <rPr>
        <b/>
        <sz val="12"/>
        <rFont val="Roboto"/>
        <charset val="204"/>
      </rPr>
      <t xml:space="preserve"> ПДТ-11 250*140, внешн 270*160 </t>
    </r>
    <r>
      <rPr>
        <sz val="12"/>
        <rFont val="Roboto"/>
        <charset val="204"/>
      </rPr>
      <t xml:space="preserve">  </t>
    </r>
    <r>
      <rPr>
        <b/>
        <sz val="12"/>
        <rFont val="Roboto"/>
        <charset val="204"/>
      </rPr>
      <t>МТЗ</t>
    </r>
  </si>
  <si>
    <r>
      <t xml:space="preserve">Дверка поддувальная </t>
    </r>
    <r>
      <rPr>
        <b/>
        <sz val="12"/>
        <rFont val="Roboto"/>
        <charset val="204"/>
      </rPr>
      <t>ДП-2 (Р) 250*140, внешн 290*150</t>
    </r>
  </si>
  <si>
    <r>
      <t xml:space="preserve">Дверка Прочистная.   </t>
    </r>
    <r>
      <rPr>
        <b/>
        <sz val="12"/>
        <rFont val="Roboto"/>
        <charset val="204"/>
      </rPr>
      <t>ДТ-10  Ш99-200   160*150 , пос.140*130    МТЗ</t>
    </r>
  </si>
  <si>
    <r>
      <t xml:space="preserve">Духовка </t>
    </r>
    <r>
      <rPr>
        <b/>
        <sz val="12"/>
        <rFont val="Roboto"/>
        <charset val="204"/>
      </rPr>
      <t>Ш 430-000 310*290*500</t>
    </r>
    <r>
      <rPr>
        <sz val="12"/>
        <rFont val="Roboto"/>
        <charset val="204"/>
      </rPr>
      <t xml:space="preserve"> </t>
    </r>
    <r>
      <rPr>
        <b/>
        <sz val="12"/>
        <rFont val="Roboto"/>
        <charset val="204"/>
      </rPr>
      <t>нар, посад.295*275*461</t>
    </r>
    <r>
      <rPr>
        <sz val="12"/>
        <rFont val="Roboto"/>
        <charset val="204"/>
      </rPr>
      <t xml:space="preserve"> </t>
    </r>
    <r>
      <rPr>
        <b/>
        <sz val="12"/>
        <rFont val="Roboto"/>
        <charset val="204"/>
      </rPr>
      <t>МТЗ</t>
    </r>
  </si>
  <si>
    <r>
      <t xml:space="preserve">Духовка </t>
    </r>
    <r>
      <rPr>
        <b/>
        <sz val="12"/>
        <rFont val="Roboto"/>
        <charset val="204"/>
      </rPr>
      <t>Ш 430-000</t>
    </r>
    <r>
      <rPr>
        <sz val="12"/>
        <rFont val="Roboto"/>
        <charset val="204"/>
      </rPr>
      <t xml:space="preserve">  310*290*500, посад 295*275*461 </t>
    </r>
    <r>
      <rPr>
        <b/>
        <sz val="12"/>
        <rFont val="Roboto"/>
        <charset val="204"/>
      </rPr>
      <t>с полкой МТЗ</t>
    </r>
  </si>
  <si>
    <t>Дверца топочная герметичная со стеклом ДТГ-8BС (Р) "Онего-2", посад.р.  290*325 Рубцовск НОВИНКА!</t>
  </si>
  <si>
    <t>Дверка топочная со стеклом ДК-2BС (Р) 375*300,  внеш. раз. 435*332 Рубцовск НОВИНКА!</t>
  </si>
  <si>
    <t>Дверка топочная герметичная ДТГ-11С Очаг-2 250*290 мм НОВИНКА!</t>
  </si>
  <si>
    <t xml:space="preserve">Плита 1-конфорочная П1-5 (Б) 705х530 под казан </t>
  </si>
  <si>
    <t>Плита под казан П1-5А 512*512*12 с рисунком Рубцовск Новинка</t>
  </si>
  <si>
    <t>Решетка колосниковая для угля РУ  360*225*25  СМОРГОНЬ</t>
  </si>
  <si>
    <t>Дверка топочная Ш430-010-01     290*310 мм, р.кладки 295*275 мм  МТЗ</t>
  </si>
  <si>
    <t>Дверка топочная ДТ-7     245*290 мм, посад.225*275мм                 МТЗ</t>
  </si>
  <si>
    <t>Дверка топочная ДТ-5    270*220 мм, посад.250*200мм                   МТЗ</t>
  </si>
  <si>
    <t>Дверка топочная с рисунком ДК-2Б 375*300 посад., 435*332 наружный Рубцовск</t>
  </si>
  <si>
    <r>
      <t xml:space="preserve">Дверка топочная </t>
    </r>
    <r>
      <rPr>
        <sz val="12"/>
        <color indexed="8"/>
        <rFont val="Roboto"/>
        <charset val="204"/>
      </rPr>
      <t>ДТ-3 (Р)</t>
    </r>
    <r>
      <rPr>
        <sz val="16"/>
        <color indexed="8"/>
        <rFont val="Roboto"/>
        <charset val="204"/>
      </rPr>
      <t xml:space="preserve"> </t>
    </r>
    <r>
      <rPr>
        <sz val="12"/>
        <color indexed="8"/>
        <rFont val="Roboto"/>
        <charset val="204"/>
      </rPr>
      <t xml:space="preserve">наружный р.270*230мм, посадочный р. 250*210 мм </t>
    </r>
  </si>
  <si>
    <r>
      <t xml:space="preserve">Дверка топочная </t>
    </r>
    <r>
      <rPr>
        <sz val="12"/>
        <color indexed="8"/>
        <rFont val="Roboto"/>
        <charset val="204"/>
      </rPr>
      <t>ДТ-4 (Р) клад.р. 250*280-нар.р.270*295</t>
    </r>
  </si>
  <si>
    <r>
      <t xml:space="preserve">Дверка топочная с медведем </t>
    </r>
    <r>
      <rPr>
        <sz val="12"/>
        <color indexed="8"/>
        <rFont val="Roboto"/>
        <charset val="204"/>
      </rPr>
      <t>нар.р.310*360</t>
    </r>
  </si>
  <si>
    <t>Дверка топочная ДТ-6С (Р) "Север со стеклом"     (внеш.340*289, клад.282*240)</t>
  </si>
  <si>
    <r>
      <t>Дверка топочная ДТ-3 (Р)</t>
    </r>
    <r>
      <rPr>
        <sz val="16"/>
        <rFont val="Roboto"/>
        <charset val="204"/>
      </rPr>
      <t xml:space="preserve"> со стеклом</t>
    </r>
    <r>
      <rPr>
        <sz val="12"/>
        <rFont val="Roboto"/>
        <charset val="204"/>
      </rPr>
      <t xml:space="preserve">  наружный р.270*230мм, посадочный р. 250*210 мм </t>
    </r>
  </si>
  <si>
    <r>
      <t>Дверка топочная ДТ-4 (Р)</t>
    </r>
    <r>
      <rPr>
        <sz val="16"/>
        <rFont val="Roboto"/>
        <charset val="204"/>
      </rPr>
      <t xml:space="preserve"> со стеклом</t>
    </r>
    <r>
      <rPr>
        <sz val="12"/>
        <rFont val="Roboto"/>
        <charset val="204"/>
      </rPr>
      <t xml:space="preserve">  наружный клад.р. 250*280-нар.р.270*295</t>
    </r>
  </si>
  <si>
    <t>Дверца топочная герметичная со стеклом ДТГ-8АС (Р) "Онего, посад.р.  290*325, 327*367</t>
  </si>
  <si>
    <t>Дверка топочная со стеклом ДТК-2С (Р) 375*300,  внеш. раз. 435*332</t>
  </si>
  <si>
    <r>
      <t xml:space="preserve">Дверка топочная со стеклом LK-324 </t>
    </r>
    <r>
      <rPr>
        <sz val="11"/>
        <rFont val="Roboto"/>
        <charset val="204"/>
      </rPr>
      <t>Размер под закладку (мм) 180*250/410, внеш. 225*310/470</t>
    </r>
  </si>
  <si>
    <t>Плита под казан П1-10А 700*700*16,5 с рисунком Рубцовск НОВИНКА!</t>
  </si>
  <si>
    <t>Духовка печная чугунная со стеклом ДП-ДТ-6АС 345*289*500 мм.</t>
  </si>
  <si>
    <t xml:space="preserve">Базальтовый шнур 6мм. 1 м. пог.   </t>
  </si>
  <si>
    <t xml:space="preserve">Базальтовый шнур 8мм. 1 м. пог.   </t>
  </si>
  <si>
    <t xml:space="preserve">Базальтовый шнур 10мм. 1 м. пог.   </t>
  </si>
  <si>
    <r>
      <t xml:space="preserve">Плита двухконфорочная </t>
    </r>
    <r>
      <rPr>
        <b/>
        <sz val="12"/>
        <rFont val="Roboto"/>
        <charset val="204"/>
      </rPr>
      <t>П2-5 Ш114-000 710*410</t>
    </r>
    <r>
      <rPr>
        <sz val="12"/>
        <rFont val="Roboto"/>
        <charset val="204"/>
      </rPr>
      <t xml:space="preserve">   </t>
    </r>
    <r>
      <rPr>
        <b/>
        <sz val="12"/>
        <rFont val="Roboto"/>
        <charset val="204"/>
      </rPr>
      <t>МТЗ</t>
    </r>
  </si>
  <si>
    <t xml:space="preserve">Базальтовый картон ОБМ-К 1000х600х5 мм  </t>
  </si>
  <si>
    <t xml:space="preserve">Базальтовый картон ОБМ-К 1000х600х10 мм  </t>
  </si>
  <si>
    <t>Базальтовый картон ОБМ-К 1000х600х5 мм  фольгированный</t>
  </si>
  <si>
    <t>Базальтовый картон ОБМ-К 1000х600х10 мм  фольгированный</t>
  </si>
  <si>
    <r>
      <t xml:space="preserve">Плита цельная </t>
    </r>
    <r>
      <rPr>
        <b/>
        <sz val="12"/>
        <rFont val="Roboto"/>
        <charset val="204"/>
      </rPr>
      <t xml:space="preserve"> 710*400*10мм.</t>
    </r>
    <r>
      <rPr>
        <sz val="12"/>
        <rFont val="Roboto"/>
        <charset val="204"/>
      </rPr>
      <t xml:space="preserve">  </t>
    </r>
    <r>
      <rPr>
        <b/>
        <sz val="12"/>
        <rFont val="Roboto"/>
        <charset val="204"/>
      </rPr>
      <t>Сморгонь</t>
    </r>
  </si>
  <si>
    <t xml:space="preserve">Крышка на казан 12 л. </t>
  </si>
  <si>
    <t>Кирпич  КРО-150 (Обольский)</t>
  </si>
  <si>
    <t xml:space="preserve">Кирпич шамотный  ШБ-5   (огнеупорный)  230*114*65мм. </t>
  </si>
  <si>
    <t xml:space="preserve">Кирпич шамотный  ШБ-8   ( огнеупорный)  250*124*65мм. </t>
  </si>
  <si>
    <t>Кирпич шамотный  ША-6   ( огнеупорный)  230*114*40мм.</t>
  </si>
  <si>
    <t>Кирпич шамотный  ША-25   ( огнеупорный) 250*124*65*55</t>
  </si>
  <si>
    <t>Кирпич шамотный  ША-47   ( огнеупорный)  250*124*65*55</t>
  </si>
  <si>
    <t>Кирпич шамотный  ША-45   ( огнеупорный) 230*114*65*45</t>
  </si>
  <si>
    <t>Кирпич шамотный  ША-44   ( огнеупорный)  230*114*65*55</t>
  </si>
  <si>
    <t>Кирпич шамотный  ША-94   ( огнеупорный) 460*230*70мм.</t>
  </si>
  <si>
    <t>Кирпич шамотный  ША-96   ( огнеупорный) 600*230*90мм.</t>
  </si>
  <si>
    <t>Дверка прочистная ДПр (Б) 130*92мм</t>
  </si>
  <si>
    <t>Смесь кладочная жаростойкая глино-шамотная (черный шов) Горыныч 20 кг.</t>
  </si>
  <si>
    <t>Духовка чугунная Д-3 2С177/Г 454х385х515, посад.405*315*500 мм Центролит с медведем</t>
  </si>
  <si>
    <t>Штукатурно-клеевой жаростойкий состав Горыныч 25 кг.</t>
  </si>
  <si>
    <t xml:space="preserve">Базальтовый шнур 4мм. 1 м. пог.  </t>
  </si>
  <si>
    <t>Дверка топочная ДТ-6А (Р) "Север" глухая краш. 282х240/340х289</t>
  </si>
  <si>
    <t>Колосник КУ-4 (С)</t>
  </si>
  <si>
    <t>Щебень 2-30мм 35 кг/меш</t>
  </si>
  <si>
    <t>Смесь кладочная жаростойкая глино-шамотная Горыныч 5 кг.</t>
  </si>
  <si>
    <t>Смесь кладочная жаростойкая глино-шамотная (красный шов) Горыныч 5 кг.</t>
  </si>
  <si>
    <t>Штукатурно-клеевой жаростойкий состав Горыныч 5 кг.</t>
  </si>
  <si>
    <t>Глина каолиновая для печей и каминов (порошок) Горыныч 5 кг.</t>
  </si>
  <si>
    <t xml:space="preserve">Мертель шамотный высокопластичный Горыныч МШ-28 5кг </t>
  </si>
  <si>
    <t>Плита под казан усиленная ПК-400 518*518</t>
  </si>
  <si>
    <t>Задвижка каминная ЗВ-6 (Б) 300*265</t>
  </si>
  <si>
    <t>Задвижка дымохода поворотная  Везувий  1427П</t>
  </si>
  <si>
    <t>Краска термостойкая 1000°С черная  ELCON/CERTA 0,8кг банка</t>
  </si>
  <si>
    <t>Лак термостойкий 650 ELCON/CERTA 1л. 0,8кг.</t>
  </si>
  <si>
    <t>Решетка колосниковая  РО-2 (Р) 200*300</t>
  </si>
  <si>
    <t xml:space="preserve">Задвижка ЗВ-3 (Р) 130*240 </t>
  </si>
  <si>
    <t>Задвижка поворотная ЗВП-6 (Р) 290х132х1030</t>
  </si>
  <si>
    <t xml:space="preserve">Дверка Везувий каминная 271 280*250/350*320 глухая </t>
  </si>
  <si>
    <t xml:space="preserve">Плита 1-конфорочная П1-2 (Б) 710*410 Большая </t>
  </si>
  <si>
    <t xml:space="preserve">Плита 2-х конфорочная П2-1 (Б) 585*340 </t>
  </si>
  <si>
    <t xml:space="preserve">Плита двухконфорочная П2-3 (Б) 710*410 </t>
  </si>
  <si>
    <t xml:space="preserve">Решетка колосниковая РУ-5 (Б) 250*250 </t>
  </si>
  <si>
    <t>Лак термостойкий  КО-85 CERTA  0,7кг.</t>
  </si>
  <si>
    <r>
      <t xml:space="preserve">Дверка каминная </t>
    </r>
    <r>
      <rPr>
        <b/>
        <sz val="12"/>
        <rFont val="Roboto"/>
        <charset val="204"/>
      </rPr>
      <t>Везувий  222</t>
    </r>
    <r>
      <rPr>
        <sz val="12"/>
        <rFont val="Roboto"/>
        <charset val="204"/>
      </rPr>
      <t xml:space="preserve"> 407*273/496*347, РФ</t>
    </r>
  </si>
  <si>
    <t>Задвижка дымохода поворотная  Везувий  2727П 250*250/300*300</t>
  </si>
  <si>
    <t>Антигололедные реагенты собственного производства</t>
  </si>
  <si>
    <t>остатки</t>
  </si>
  <si>
    <t>Соль техническая (концентрат минеральный Галит, натрий хлористый) Горыныч 25кг.</t>
  </si>
  <si>
    <t>Пескосоль (песчано-соляная смесь) 25кг.</t>
  </si>
  <si>
    <t xml:space="preserve">Антигололедный реагент Горыныч 25кг </t>
  </si>
  <si>
    <t>Смесь жаростойкая глино-песчаная красная Горыныч 25 кг</t>
  </si>
  <si>
    <t>Кирпич КРО 200 (2 линия)</t>
  </si>
  <si>
    <t>Плита глухая П2-0-4 9С149 410х340х10 мм (Ц)</t>
  </si>
  <si>
    <t>Кирпич керамический печной Красный 1НФ/300/50 КС-Керамик</t>
  </si>
  <si>
    <t>Кирпич керамический печной Красный закругленный 1НФ  R60 300/50 КС-Керамик</t>
  </si>
  <si>
    <t>Кирпич керамический печной Темный шоколад 1НФ/300/50 КС-Керамик</t>
  </si>
  <si>
    <t>Кирпич керамический печной Темный шоколад закругленный 1НФ R60 300/50 КС-Керамик</t>
  </si>
  <si>
    <t>Решетка колосниковая Ш446-000 380х260 мм (МТЗ)</t>
  </si>
  <si>
    <t xml:space="preserve">Кирпич шамотный  ША-5   (огнеупорный)  230*114*65мм. </t>
  </si>
  <si>
    <t xml:space="preserve">Кирпич шамотный  ША-8   ( огнеупорный)  250*124*65мм. </t>
  </si>
  <si>
    <t xml:space="preserve">Кирпич силикатный полнотелый СУЛ-200 250*120*88 </t>
  </si>
  <si>
    <t xml:space="preserve">Кирпич силикатный СУЛ-150 250*120*88 </t>
  </si>
  <si>
    <t>Смесь кладочная жаростойкая глино-шамотная (красный шов) Горыныч 25 кг.</t>
  </si>
  <si>
    <t>Смесь кладочная жаростойкая глино-шамотная Горыныч 25 кг.</t>
  </si>
  <si>
    <t>Смесь кладочная жаростойкая глино-шамотная (черный шов) Горыныч 25 кг.</t>
  </si>
  <si>
    <r>
      <t xml:space="preserve">Дверка каминная </t>
    </r>
    <r>
      <rPr>
        <b/>
        <sz val="12"/>
        <rFont val="Roboto"/>
        <charset val="204"/>
      </rPr>
      <t>Везувий 210</t>
    </r>
    <r>
      <rPr>
        <sz val="12"/>
        <rFont val="Roboto"/>
        <charset val="204"/>
      </rPr>
      <t>(410) 325*290/400*370</t>
    </r>
  </si>
  <si>
    <t>Дверка прочистная ДПр-3 (Р) 182*140/200*157 Рубцовск</t>
  </si>
  <si>
    <t>Плита одноконфорочная П1-2 410х340х15 (Ц)</t>
  </si>
  <si>
    <t>Мат базальтовый иглопробивной Горыныч 6мм 1000*700мм</t>
  </si>
  <si>
    <t>Мат базальтовый иглопробивной Горыныч 8мм 1000*700мм</t>
  </si>
  <si>
    <t>Мат базальтовый иглопробивной фольгированный Горыныч 6мм 1000*600мм</t>
  </si>
  <si>
    <t>Мат базальтовый иглопробивной фольгированный Горыныч 8мм 1000*600мм</t>
  </si>
  <si>
    <t>Задвижка ЗВ-3 Ш266-000   155*275мм МТЗ</t>
  </si>
  <si>
    <r>
      <t xml:space="preserve"> КОЛОСНИК  </t>
    </r>
    <r>
      <rPr>
        <sz val="12"/>
        <color indexed="8"/>
        <rFont val="Roboto"/>
        <charset val="204"/>
      </rPr>
      <t>М-1( к КОТЛАМ)  520*250</t>
    </r>
  </si>
  <si>
    <r>
      <t xml:space="preserve"> КОЛОСНИК  900*250 </t>
    </r>
    <r>
      <rPr>
        <sz val="12"/>
        <color indexed="8"/>
        <rFont val="Roboto"/>
        <charset val="204"/>
      </rPr>
      <t xml:space="preserve">( к КОТЛАМ)  </t>
    </r>
  </si>
  <si>
    <r>
      <t xml:space="preserve"> КОЛОСНИК  920*250 </t>
    </r>
    <r>
      <rPr>
        <sz val="12"/>
        <color indexed="8"/>
        <rFont val="Roboto"/>
        <charset val="204"/>
      </rPr>
      <t xml:space="preserve">( к КОТЛАМ)  </t>
    </r>
  </si>
  <si>
    <t>Решетка колосниковая РД-3 Ш100-000 180*250</t>
  </si>
  <si>
    <t>Плита цельная ПО-10  710*400*10мм.  Сморгонь</t>
  </si>
  <si>
    <t>Дверка Везувий каминная 280 305*355/415*425</t>
  </si>
  <si>
    <r>
      <t xml:space="preserve">Решетка колосниковая для угля  </t>
    </r>
    <r>
      <rPr>
        <b/>
        <sz val="12"/>
        <color indexed="8"/>
        <rFont val="Roboto"/>
        <charset val="204"/>
      </rPr>
      <t>Ш 447-000  (Т) 260*300</t>
    </r>
    <r>
      <rPr>
        <sz val="12"/>
        <color indexed="8"/>
        <rFont val="Roboto"/>
        <charset val="204"/>
      </rPr>
      <t xml:space="preserve">   </t>
    </r>
    <r>
      <rPr>
        <b/>
        <sz val="12"/>
        <color indexed="10"/>
        <rFont val="Roboto"/>
        <charset val="204"/>
      </rPr>
      <t>МТЗ</t>
    </r>
  </si>
  <si>
    <t xml:space="preserve">Смесь жаростойкая глино-песчаная Горыныч 25 кг </t>
  </si>
  <si>
    <t xml:space="preserve">Глиняный порошок печной Горыныч 20кг </t>
  </si>
  <si>
    <t xml:space="preserve">Смесь кладочная жаростойкая для наружных работ Горыныч 25 кг. </t>
  </si>
  <si>
    <t>Кирпич полнотел.гладкий коричневый BRUNIS 250*120*65</t>
  </si>
  <si>
    <t>Кирпич полнотел.гладкий коричневый (закругл)BRUNIS F15 250*120*65</t>
  </si>
  <si>
    <t xml:space="preserve">Задвижка ЗВ-3 (Б) 240*130 </t>
  </si>
  <si>
    <t xml:space="preserve">Дверка Везувий каминная 218 410х350/415х490 глухая </t>
  </si>
  <si>
    <t xml:space="preserve">Мастер-флеш "Везувий" угловой 150-300мм силикон </t>
  </si>
  <si>
    <t>Плита БВТМ-К-1250*600*6</t>
  </si>
  <si>
    <t>Плита БВТМ-К-1250*600*10</t>
  </si>
  <si>
    <t>Плита БВТМ-К-Ф1-1250*600*6</t>
  </si>
  <si>
    <t>Плита БВТМ-К-Ф1-1250*600*10</t>
  </si>
  <si>
    <t>Задвижка 1414 Везувий 140х140/190х190</t>
  </si>
  <si>
    <t>Дверка Везувий каминная 281 305*355/415*425 глухая</t>
  </si>
  <si>
    <t>Дверка каминная герметичная "Каравай-2" ДКГ-10АС (Р) 410х270х65/500х360х148</t>
  </si>
  <si>
    <t>Портал ПДТ-3С (Р) Восход RLК 385 250*425*40/320*495*75</t>
  </si>
  <si>
    <t>Портал ПДТ-4.1С (Р) Восход RLК 385 250*490*40/320*568*75</t>
  </si>
  <si>
    <t>Дверка топочная уплотненная крашеная ДТУ-3А  Кельты наружный р.300*242, посад. р.250*210</t>
  </si>
  <si>
    <t>Дверка топочная уплотненная крашеная ДТУ-4А Кельты наружный р.290*330, посад. р.250*280</t>
  </si>
  <si>
    <t>Дверка каминная краш. ДК-6С (Р) "Горница" 410*410*45/500*500*102</t>
  </si>
  <si>
    <t>Дверка каминная ДК-2В (Р) Варвара, Василиса RLK 9217 375*300*40/435*332*92</t>
  </si>
  <si>
    <t>Дверка поддувальная уплотненная крашеная ДПУ-2Б Кельты 250*140, внешн 300*190</t>
  </si>
  <si>
    <t>Дверка прочистная ДПр -3А Кельты  182*130мм</t>
  </si>
  <si>
    <t>Дверка прочистная ДПр-5 (Р) 130*70*32/170*110*66</t>
  </si>
  <si>
    <r>
      <t xml:space="preserve">Дверка прочистная </t>
    </r>
    <r>
      <rPr>
        <b/>
        <sz val="12"/>
        <color indexed="8"/>
        <rFont val="Roboto"/>
        <charset val="204"/>
      </rPr>
      <t>ДП-1 (Р) (ДПр-2) 150*125мм, внешн 170*140</t>
    </r>
  </si>
  <si>
    <r>
      <t xml:space="preserve">Дверка прочистная </t>
    </r>
    <r>
      <rPr>
        <b/>
        <sz val="12"/>
        <color indexed="8"/>
        <rFont val="Roboto"/>
        <charset val="204"/>
      </rPr>
      <t xml:space="preserve">ДПр (Р)  (ДПр-1) 130*92мм   ( малая), внешн 155*105мм </t>
    </r>
  </si>
  <si>
    <t xml:space="preserve">Духовка ДПС-ДТ-6А (Р) печная чугунная 345*289*500 мм. </t>
  </si>
  <si>
    <t xml:space="preserve">Духовка печная чугунная со стеклом ДПС-ДТ-6АС 345*289*500 мм. </t>
  </si>
  <si>
    <t>Духовка печная чугунная без решетки ДП-ДК-2Б пос377,8х302,8х492;435*332*543,3Рубцовск</t>
  </si>
  <si>
    <t xml:space="preserve">Духовка ДПС-ДК-2Б (Р) печная чугунная  377,8х302,8х492 Рубцовск </t>
  </si>
  <si>
    <t xml:space="preserve">Духовка ДПС-ДК-2С (Р) печная чугунная под стекло 377,8х302,8х492 Рубцовск </t>
  </si>
  <si>
    <t>Глина шамотная огнеупорная (ПГА) Горыныч 15кг.</t>
  </si>
  <si>
    <t>Цемент ГЦ-40 20 кг/меш</t>
  </si>
  <si>
    <t>Лак КО-85 "BAUMASTER" матовый, до 250 С, 0,8 кг</t>
  </si>
  <si>
    <t xml:space="preserve">Эмаль термостойкая DETON "TНERMO", черная, 520 мл, аэрозоль </t>
  </si>
  <si>
    <r>
      <t xml:space="preserve">ЧТУП «Открытая галактика»
д. Сеница, ул.Мирутко 18 (перекресток МКАД и трассы на Слуцк), т. 017 5132069, 029 6433316, 029 2612432
                                                                www.budinac.by, e-mail: otkrgal@yandex.by                            </t>
    </r>
    <r>
      <rPr>
        <sz val="10"/>
        <color theme="1"/>
        <rFont val="Calibri"/>
        <family val="2"/>
        <charset val="204"/>
        <scheme val="minor"/>
      </rPr>
      <t>Прайс-лист от 31.05.2022</t>
    </r>
  </si>
  <si>
    <t>Розница с НДС</t>
  </si>
  <si>
    <t>Мертель, глина ПГА (цена за кг) при реализации целыми бигбэгами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</si>
</sst>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charset val="204"/>
      <scheme val="minor"/>
    </font>
    <font>
      <b/>
      <sz val="20"/>
      <color indexed="8"/>
      <name val="Arial1"/>
      <charset val="204"/>
    </font>
    <font>
      <b/>
      <sz val="12"/>
      <color indexed="8"/>
      <name val="Arial1"/>
      <charset val="204"/>
    </font>
    <font>
      <sz val="12"/>
      <color rgb="FF000000"/>
      <name val="Roboto"/>
      <charset val="204"/>
    </font>
    <font>
      <b/>
      <sz val="12"/>
      <color indexed="8"/>
      <name val="Roboto"/>
      <charset val="204"/>
    </font>
    <font>
      <sz val="12"/>
      <color indexed="8"/>
      <name val="Roboto"/>
      <charset val="204"/>
    </font>
    <font>
      <b/>
      <sz val="12"/>
      <color indexed="10"/>
      <name val="Roboto"/>
      <charset val="204"/>
    </font>
    <font>
      <sz val="12"/>
      <color rgb="FF0D0D0D"/>
      <name val="Roboto"/>
      <charset val="204"/>
    </font>
    <font>
      <b/>
      <sz val="18"/>
      <color rgb="FF0D0D0D"/>
      <name val="Roboto"/>
      <charset val="204"/>
    </font>
    <font>
      <sz val="12"/>
      <name val="Roboto"/>
      <charset val="204"/>
    </font>
    <font>
      <b/>
      <sz val="12"/>
      <name val="Roboto"/>
      <charset val="204"/>
    </font>
    <font>
      <b/>
      <sz val="14"/>
      <name val="Roboto"/>
      <charset val="204"/>
    </font>
    <font>
      <b/>
      <sz val="18"/>
      <name val="Roboto"/>
      <charset val="204"/>
    </font>
    <font>
      <b/>
      <sz val="12"/>
      <color rgb="FF0D0D0D"/>
      <name val="Roboto"/>
      <charset val="204"/>
    </font>
    <font>
      <sz val="11"/>
      <color rgb="FF0D0D0D"/>
      <name val="Roboto"/>
      <charset val="204"/>
    </font>
    <font>
      <b/>
      <sz val="11"/>
      <color indexed="8"/>
      <name val="Roboto"/>
      <charset val="204"/>
    </font>
    <font>
      <b/>
      <sz val="11"/>
      <color indexed="8"/>
      <name val="Arial1"/>
      <charset val="204"/>
    </font>
    <font>
      <b/>
      <sz val="18"/>
      <color indexed="8"/>
      <name val="Arial1"/>
      <charset val="204"/>
    </font>
    <font>
      <sz val="18"/>
      <color indexed="8"/>
      <name val="Arial1"/>
      <charset val="204"/>
    </font>
    <font>
      <sz val="14"/>
      <color indexed="8"/>
      <name val="Arial1"/>
      <charset val="204"/>
    </font>
    <font>
      <sz val="12"/>
      <color indexed="8"/>
      <name val="Arial1"/>
      <charset val="204"/>
    </font>
    <font>
      <b/>
      <sz val="18"/>
      <color indexed="10"/>
      <name val="Roboto"/>
      <charset val="204"/>
    </font>
    <font>
      <b/>
      <sz val="16"/>
      <color indexed="8"/>
      <name val="Arial1"/>
      <charset val="204"/>
    </font>
    <font>
      <b/>
      <sz val="16"/>
      <color indexed="10"/>
      <name val="Arial1"/>
      <charset val="204"/>
    </font>
    <font>
      <b/>
      <sz val="14"/>
      <color indexed="8"/>
      <name val="Roboto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indexed="8"/>
      <name val="Arial1"/>
      <charset val="204"/>
    </font>
    <font>
      <b/>
      <sz val="12"/>
      <color rgb="FF000000"/>
      <name val="Roboto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Roboto"/>
      <charset val="204"/>
    </font>
    <font>
      <sz val="9"/>
      <name val="Roboto"/>
      <charset val="204"/>
    </font>
    <font>
      <sz val="11"/>
      <name val="Roboto"/>
      <charset val="204"/>
    </font>
    <font>
      <sz val="12"/>
      <name val="Arial1"/>
      <charset val="204"/>
    </font>
    <font>
      <sz val="16"/>
      <color indexed="8"/>
      <name val="Roboto"/>
      <charset val="204"/>
    </font>
    <font>
      <sz val="16"/>
      <name val="Roboto"/>
      <charset val="204"/>
    </font>
    <font>
      <b/>
      <sz val="12"/>
      <name val="Arial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/>
    <xf numFmtId="0" fontId="31" fillId="0" borderId="0"/>
    <xf numFmtId="0" fontId="32" fillId="0" borderId="0">
      <alignment horizontal="left"/>
    </xf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3" borderId="1" xfId="0" applyFont="1" applyFill="1" applyBorder="1"/>
    <xf numFmtId="0" fontId="13" fillId="3" borderId="1" xfId="0" applyFont="1" applyFill="1" applyBorder="1"/>
    <xf numFmtId="0" fontId="17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/>
    <xf numFmtId="0" fontId="5" fillId="3" borderId="1" xfId="0" applyFont="1" applyFill="1" applyBorder="1"/>
    <xf numFmtId="0" fontId="2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0" fillId="0" borderId="1" xfId="0" applyFont="1" applyBorder="1"/>
    <xf numFmtId="0" fontId="2" fillId="0" borderId="1" xfId="0" applyFont="1" applyFill="1" applyBorder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ont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4" fontId="3" fillId="3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0" fillId="0" borderId="0" xfId="0" applyFill="1"/>
    <xf numFmtId="2" fontId="0" fillId="0" borderId="1" xfId="0" applyNumberFormat="1" applyFill="1" applyBorder="1"/>
    <xf numFmtId="4" fontId="3" fillId="0" borderId="1" xfId="0" applyNumberFormat="1" applyFont="1" applyFill="1" applyBorder="1" applyAlignment="1">
      <alignment horizontal="right"/>
    </xf>
    <xf numFmtId="0" fontId="29" fillId="0" borderId="0" xfId="0" applyFont="1" applyFill="1" applyBorder="1"/>
    <xf numFmtId="4" fontId="3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4" fontId="28" fillId="2" borderId="4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left" wrapText="1"/>
    </xf>
    <xf numFmtId="0" fontId="41" fillId="4" borderId="1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0" fillId="0" borderId="4" xfId="0" applyFill="1" applyBorder="1"/>
    <xf numFmtId="4" fontId="3" fillId="3" borderId="6" xfId="0" applyNumberFormat="1" applyFont="1" applyFill="1" applyBorder="1" applyAlignment="1">
      <alignment horizontal="center" wrapText="1"/>
    </xf>
    <xf numFmtId="0" fontId="29" fillId="3" borderId="5" xfId="0" applyFont="1" applyFill="1" applyBorder="1"/>
    <xf numFmtId="4" fontId="3" fillId="2" borderId="1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20" fillId="2" borderId="1" xfId="0" applyNumberFormat="1" applyFont="1" applyFill="1" applyBorder="1"/>
    <xf numFmtId="4" fontId="20" fillId="3" borderId="5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/>
    <xf numFmtId="4" fontId="20" fillId="0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right"/>
    </xf>
    <xf numFmtId="0" fontId="29" fillId="3" borderId="1" xfId="0" applyFont="1" applyFill="1" applyBorder="1" applyAlignment="1">
      <alignment wrapText="1"/>
    </xf>
    <xf numFmtId="2" fontId="0" fillId="0" borderId="0" xfId="0" applyNumberFormat="1" applyBorder="1"/>
    <xf numFmtId="0" fontId="42" fillId="3" borderId="1" xfId="0" applyFont="1" applyFill="1" applyBorder="1"/>
    <xf numFmtId="0" fontId="20" fillId="3" borderId="1" xfId="0" applyFont="1" applyFill="1" applyBorder="1" applyAlignment="1">
      <alignment horizontal="center"/>
    </xf>
    <xf numFmtId="0" fontId="29" fillId="3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0" fillId="0" borderId="1" xfId="0" applyFont="1" applyFill="1" applyBorder="1"/>
    <xf numFmtId="2" fontId="0" fillId="0" borderId="0" xfId="0" applyNumberFormat="1" applyFill="1"/>
    <xf numFmtId="0" fontId="7" fillId="0" borderId="1" xfId="0" applyFont="1" applyFill="1" applyBorder="1"/>
    <xf numFmtId="4" fontId="3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center"/>
    </xf>
    <xf numFmtId="4" fontId="0" fillId="0" borderId="0" xfId="0" applyNumberFormat="1" applyFill="1"/>
    <xf numFmtId="0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4" fillId="3" borderId="1" xfId="0" applyFont="1" applyFill="1" applyBorder="1"/>
    <xf numFmtId="0" fontId="0" fillId="3" borderId="1" xfId="0" applyFill="1" applyBorder="1"/>
    <xf numFmtId="0" fontId="40" fillId="3" borderId="1" xfId="0" applyFont="1" applyFill="1" applyBorder="1" applyAlignment="1">
      <alignment horizontal="left"/>
    </xf>
    <xf numFmtId="0" fontId="37" fillId="3" borderId="1" xfId="0" applyFont="1" applyFill="1" applyBorder="1"/>
    <xf numFmtId="0" fontId="20" fillId="3" borderId="5" xfId="0" applyFont="1" applyFill="1" applyBorder="1"/>
    <xf numFmtId="4" fontId="3" fillId="3" borderId="7" xfId="0" applyNumberFormat="1" applyFont="1" applyFill="1" applyBorder="1" applyAlignment="1">
      <alignment horizontal="center" wrapText="1"/>
    </xf>
    <xf numFmtId="0" fontId="20" fillId="5" borderId="1" xfId="0" applyFont="1" applyFill="1" applyBorder="1"/>
    <xf numFmtId="4" fontId="3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4" fontId="20" fillId="5" borderId="1" xfId="0" applyNumberFormat="1" applyFont="1" applyFill="1" applyBorder="1" applyAlignment="1">
      <alignment horizontal="center"/>
    </xf>
    <xf numFmtId="0" fontId="37" fillId="5" borderId="1" xfId="0" applyFont="1" applyFill="1" applyBorder="1"/>
    <xf numFmtId="4" fontId="3" fillId="5" borderId="6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7" fillId="5" borderId="1" xfId="0" applyFont="1" applyFill="1" applyBorder="1"/>
    <xf numFmtId="0" fontId="13" fillId="5" borderId="1" xfId="0" applyFont="1" applyFill="1" applyBorder="1"/>
    <xf numFmtId="0" fontId="14" fillId="5" borderId="1" xfId="0" applyFont="1" applyFill="1" applyBorder="1"/>
    <xf numFmtId="0" fontId="0" fillId="5" borderId="1" xfId="0" applyFill="1" applyBorder="1"/>
    <xf numFmtId="0" fontId="7" fillId="5" borderId="1" xfId="0" applyFont="1" applyFill="1" applyBorder="1" applyAlignment="1">
      <alignment wrapText="1"/>
    </xf>
    <xf numFmtId="0" fontId="10" fillId="5" borderId="1" xfId="0" applyFont="1" applyFill="1" applyBorder="1"/>
    <xf numFmtId="0" fontId="37" fillId="5" borderId="1" xfId="0" applyFont="1" applyFill="1" applyBorder="1" applyAlignment="1">
      <alignment horizontal="left"/>
    </xf>
    <xf numFmtId="0" fontId="29" fillId="5" borderId="1" xfId="0" applyFont="1" applyFill="1" applyBorder="1"/>
    <xf numFmtId="0" fontId="29" fillId="5" borderId="5" xfId="0" applyFont="1" applyFill="1" applyBorder="1"/>
    <xf numFmtId="4" fontId="20" fillId="5" borderId="5" xfId="0" applyNumberFormat="1" applyFont="1" applyFill="1" applyBorder="1" applyAlignment="1">
      <alignment horizontal="center"/>
    </xf>
    <xf numFmtId="14" fontId="0" fillId="0" borderId="0" xfId="0" applyNumberFormat="1" applyFill="1"/>
    <xf numFmtId="0" fontId="25" fillId="0" borderId="2" xfId="0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tabSelected="1" topLeftCell="A279" zoomScale="80" zoomScaleNormal="80" workbookViewId="0">
      <selection activeCell="N290" sqref="N290"/>
    </sheetView>
  </sheetViews>
  <sheetFormatPr defaultColWidth="69.5703125" defaultRowHeight="15"/>
  <cols>
    <col min="1" max="1" width="112.28515625" customWidth="1"/>
    <col min="2" max="2" width="15.5703125" customWidth="1"/>
    <col min="3" max="3" width="17.28515625" customWidth="1"/>
    <col min="4" max="4" width="69.5703125" hidden="1" customWidth="1"/>
    <col min="5" max="5" width="20.28515625" hidden="1" customWidth="1"/>
    <col min="6" max="6" width="10" hidden="1" customWidth="1"/>
    <col min="7" max="7" width="0" hidden="1" customWidth="1"/>
    <col min="8" max="8" width="11.42578125" hidden="1" customWidth="1"/>
    <col min="9" max="9" width="9.5703125" hidden="1" customWidth="1"/>
    <col min="10" max="10" width="12.85546875" hidden="1" customWidth="1"/>
    <col min="11" max="11" width="18.28515625" hidden="1" customWidth="1"/>
    <col min="12" max="12" width="14.28515625" hidden="1" customWidth="1"/>
    <col min="13" max="13" width="37" hidden="1" customWidth="1"/>
  </cols>
  <sheetData>
    <row r="1" spans="1:13" ht="101.65" customHeight="1">
      <c r="A1" s="94" t="s">
        <v>339</v>
      </c>
      <c r="B1" s="94"/>
      <c r="C1" s="94"/>
    </row>
    <row r="2" spans="1:13" ht="22.15" customHeight="1">
      <c r="A2" s="18" t="s">
        <v>0</v>
      </c>
      <c r="B2" s="22" t="s">
        <v>118</v>
      </c>
      <c r="C2" s="17" t="s">
        <v>59</v>
      </c>
      <c r="E2" s="22" t="s">
        <v>118</v>
      </c>
      <c r="J2" t="s">
        <v>340</v>
      </c>
    </row>
    <row r="3" spans="1:13" ht="18.75" hidden="1" customHeight="1">
      <c r="A3" s="27" t="s">
        <v>179</v>
      </c>
      <c r="B3" s="24">
        <f>C3-(C3*20/120)</f>
        <v>494.08333333333331</v>
      </c>
      <c r="C3" s="26">
        <v>592.9</v>
      </c>
      <c r="E3" s="21">
        <f>C3/120*100</f>
        <v>494.08333333333331</v>
      </c>
    </row>
    <row r="4" spans="1:13" ht="19.5" hidden="1" customHeight="1">
      <c r="A4" s="27" t="s">
        <v>180</v>
      </c>
      <c r="B4" s="24">
        <f t="shared" ref="B4:B91" si="0">C4-(C4*20/120)</f>
        <v>366.66666666666669</v>
      </c>
      <c r="C4" s="26">
        <v>440</v>
      </c>
      <c r="E4" s="21">
        <f t="shared" ref="E4:E38" si="1">C4/120*100</f>
        <v>366.66666666666663</v>
      </c>
    </row>
    <row r="5" spans="1:13" ht="15.75" hidden="1">
      <c r="A5" s="27" t="s">
        <v>181</v>
      </c>
      <c r="B5" s="24">
        <f t="shared" si="0"/>
        <v>291.66666666666669</v>
      </c>
      <c r="C5" s="26">
        <v>350</v>
      </c>
      <c r="E5" s="21">
        <f t="shared" si="1"/>
        <v>291.66666666666663</v>
      </c>
    </row>
    <row r="6" spans="1:13" s="29" customFormat="1" ht="18" customHeight="1">
      <c r="A6" s="79" t="s">
        <v>182</v>
      </c>
      <c r="B6" s="73">
        <f t="shared" si="0"/>
        <v>370.83333333333331</v>
      </c>
      <c r="C6" s="74">
        <v>445</v>
      </c>
      <c r="E6" s="30">
        <f t="shared" si="1"/>
        <v>370.83333333333337</v>
      </c>
      <c r="F6" s="63">
        <v>336.6</v>
      </c>
      <c r="H6" s="29">
        <f>B6/F6*100-100</f>
        <v>10.170330758566038</v>
      </c>
      <c r="I6" s="29">
        <f>F6*1.1</f>
        <v>370.26000000000005</v>
      </c>
      <c r="J6" s="29">
        <v>445</v>
      </c>
      <c r="K6" s="29">
        <f>J6/1.2</f>
        <v>370.83333333333337</v>
      </c>
      <c r="L6" s="29">
        <f>K6/F6*100-100</f>
        <v>10.170330758566053</v>
      </c>
      <c r="M6" s="63">
        <f>B6+-K6</f>
        <v>0</v>
      </c>
    </row>
    <row r="7" spans="1:13" s="29" customFormat="1" ht="17.25" customHeight="1">
      <c r="A7" s="79" t="s">
        <v>183</v>
      </c>
      <c r="B7" s="73">
        <f t="shared" si="0"/>
        <v>441.66666666666669</v>
      </c>
      <c r="C7" s="74">
        <v>530</v>
      </c>
      <c r="E7" s="30">
        <f t="shared" si="1"/>
        <v>441.66666666666669</v>
      </c>
      <c r="F7" s="63">
        <v>403.2</v>
      </c>
      <c r="H7" s="29">
        <f t="shared" ref="H7:H70" si="2">B7/F7*100-100</f>
        <v>9.5403439153439251</v>
      </c>
      <c r="I7" s="29">
        <f t="shared" ref="I7:I70" si="3">F7*1.1</f>
        <v>443.52000000000004</v>
      </c>
      <c r="J7" s="29">
        <v>530</v>
      </c>
      <c r="K7" s="29">
        <f t="shared" ref="K7:K70" si="4">J7/1.2</f>
        <v>441.66666666666669</v>
      </c>
      <c r="L7" s="29">
        <f t="shared" ref="L7:L70" si="5">K7/F7*100-100</f>
        <v>9.5403439153439251</v>
      </c>
      <c r="M7" s="63">
        <f t="shared" ref="M7:M70" si="6">B7+-K7</f>
        <v>0</v>
      </c>
    </row>
    <row r="8" spans="1:13" s="29" customFormat="1" ht="18.75" customHeight="1">
      <c r="A8" s="79" t="s">
        <v>184</v>
      </c>
      <c r="B8" s="73">
        <f t="shared" si="0"/>
        <v>532.5</v>
      </c>
      <c r="C8" s="74">
        <v>639</v>
      </c>
      <c r="E8" s="30">
        <f t="shared" si="1"/>
        <v>532.5</v>
      </c>
      <c r="F8" s="63">
        <v>487.9</v>
      </c>
      <c r="H8" s="29">
        <f t="shared" si="2"/>
        <v>9.1412174625947955</v>
      </c>
      <c r="I8" s="29">
        <f t="shared" si="3"/>
        <v>536.69000000000005</v>
      </c>
      <c r="J8" s="29">
        <v>639</v>
      </c>
      <c r="K8" s="29">
        <f t="shared" si="4"/>
        <v>532.5</v>
      </c>
      <c r="L8" s="29">
        <f t="shared" si="5"/>
        <v>9.1412174625947955</v>
      </c>
      <c r="M8" s="63">
        <f t="shared" si="6"/>
        <v>0</v>
      </c>
    </row>
    <row r="9" spans="1:13" s="29" customFormat="1" ht="18.75" customHeight="1">
      <c r="A9" s="79" t="s">
        <v>289</v>
      </c>
      <c r="B9" s="73">
        <f t="shared" si="0"/>
        <v>274.16666666666669</v>
      </c>
      <c r="C9" s="74">
        <v>329</v>
      </c>
      <c r="E9" s="30">
        <f t="shared" si="1"/>
        <v>274.16666666666669</v>
      </c>
      <c r="F9" s="63">
        <v>249.7</v>
      </c>
      <c r="H9" s="29">
        <f t="shared" si="2"/>
        <v>9.7984247763983632</v>
      </c>
      <c r="I9" s="29">
        <f t="shared" si="3"/>
        <v>274.67</v>
      </c>
      <c r="J9" s="29">
        <v>329</v>
      </c>
      <c r="K9" s="29">
        <f t="shared" si="4"/>
        <v>274.16666666666669</v>
      </c>
      <c r="L9" s="29">
        <f t="shared" si="5"/>
        <v>9.7984247763983632</v>
      </c>
      <c r="M9" s="63">
        <f t="shared" si="6"/>
        <v>0</v>
      </c>
    </row>
    <row r="10" spans="1:13" s="29" customFormat="1" ht="15.75">
      <c r="A10" s="79" t="s">
        <v>123</v>
      </c>
      <c r="B10" s="73">
        <f t="shared" si="0"/>
        <v>427.5</v>
      </c>
      <c r="C10" s="74">
        <v>513</v>
      </c>
      <c r="E10" s="30">
        <f t="shared" si="1"/>
        <v>427.50000000000006</v>
      </c>
      <c r="F10" s="63">
        <v>388.7</v>
      </c>
      <c r="H10" s="29">
        <f t="shared" si="2"/>
        <v>9.9819912528942751</v>
      </c>
      <c r="I10" s="29">
        <f t="shared" si="3"/>
        <v>427.57000000000005</v>
      </c>
      <c r="J10" s="29">
        <v>513</v>
      </c>
      <c r="K10" s="29">
        <f t="shared" si="4"/>
        <v>427.5</v>
      </c>
      <c r="L10" s="29">
        <f t="shared" si="5"/>
        <v>9.9819912528942751</v>
      </c>
      <c r="M10" s="63">
        <f t="shared" si="6"/>
        <v>0</v>
      </c>
    </row>
    <row r="11" spans="1:13" s="29" customFormat="1" ht="19.5" customHeight="1">
      <c r="A11" s="79" t="s">
        <v>185</v>
      </c>
      <c r="B11" s="73">
        <f t="shared" si="0"/>
        <v>245.83333333333334</v>
      </c>
      <c r="C11" s="74">
        <v>295</v>
      </c>
      <c r="E11" s="30">
        <f t="shared" si="1"/>
        <v>245.83333333333334</v>
      </c>
      <c r="F11" s="63">
        <v>223.7</v>
      </c>
      <c r="H11" s="29">
        <f t="shared" si="2"/>
        <v>9.8942035464163496</v>
      </c>
      <c r="I11" s="29">
        <f t="shared" si="3"/>
        <v>246.07</v>
      </c>
      <c r="J11" s="29">
        <v>295</v>
      </c>
      <c r="K11" s="29">
        <f t="shared" si="4"/>
        <v>245.83333333333334</v>
      </c>
      <c r="L11" s="29">
        <f t="shared" si="5"/>
        <v>9.8942035464163496</v>
      </c>
      <c r="M11" s="63">
        <f t="shared" si="6"/>
        <v>0</v>
      </c>
    </row>
    <row r="12" spans="1:13" s="29" customFormat="1" ht="19.5" customHeight="1">
      <c r="A12" s="79" t="s">
        <v>267</v>
      </c>
      <c r="B12" s="73">
        <f t="shared" si="0"/>
        <v>345.83333333333331</v>
      </c>
      <c r="C12" s="74">
        <v>415</v>
      </c>
      <c r="E12" s="30">
        <f t="shared" si="1"/>
        <v>345.83333333333337</v>
      </c>
      <c r="F12" s="63">
        <v>316.3</v>
      </c>
      <c r="H12" s="29">
        <f t="shared" si="2"/>
        <v>9.3371271999156846</v>
      </c>
      <c r="I12" s="29">
        <f t="shared" si="3"/>
        <v>347.93000000000006</v>
      </c>
      <c r="J12" s="29">
        <v>415</v>
      </c>
      <c r="K12" s="29">
        <f t="shared" si="4"/>
        <v>345.83333333333337</v>
      </c>
      <c r="L12" s="29">
        <f t="shared" si="5"/>
        <v>9.337127199915713</v>
      </c>
      <c r="M12" s="63">
        <f t="shared" si="6"/>
        <v>0</v>
      </c>
    </row>
    <row r="13" spans="1:13" s="29" customFormat="1" ht="19.5" customHeight="1">
      <c r="A13" s="79" t="s">
        <v>186</v>
      </c>
      <c r="B13" s="73">
        <f t="shared" si="0"/>
        <v>412.5</v>
      </c>
      <c r="C13" s="74">
        <v>495</v>
      </c>
      <c r="E13" s="30">
        <f t="shared" si="1"/>
        <v>412.5</v>
      </c>
      <c r="F13" s="63">
        <v>374.2</v>
      </c>
      <c r="H13" s="29">
        <f t="shared" si="2"/>
        <v>10.235168359166224</v>
      </c>
      <c r="I13" s="29">
        <f t="shared" si="3"/>
        <v>411.62</v>
      </c>
      <c r="J13" s="29">
        <v>495</v>
      </c>
      <c r="K13" s="29">
        <f t="shared" si="4"/>
        <v>412.5</v>
      </c>
      <c r="L13" s="29">
        <f t="shared" si="5"/>
        <v>10.235168359166224</v>
      </c>
      <c r="M13" s="63">
        <f t="shared" si="6"/>
        <v>0</v>
      </c>
    </row>
    <row r="14" spans="1:13" s="29" customFormat="1" ht="15.75">
      <c r="A14" s="79" t="s">
        <v>187</v>
      </c>
      <c r="B14" s="73">
        <f t="shared" si="0"/>
        <v>210.83333333333334</v>
      </c>
      <c r="C14" s="74">
        <v>253</v>
      </c>
      <c r="E14" s="30">
        <f t="shared" si="1"/>
        <v>210.83333333333334</v>
      </c>
      <c r="F14" s="63">
        <v>191.8</v>
      </c>
      <c r="H14" s="29">
        <f t="shared" si="2"/>
        <v>9.9235314563781714</v>
      </c>
      <c r="I14" s="29">
        <f t="shared" si="3"/>
        <v>210.98000000000002</v>
      </c>
      <c r="J14" s="29">
        <v>253</v>
      </c>
      <c r="K14" s="29">
        <f t="shared" si="4"/>
        <v>210.83333333333334</v>
      </c>
      <c r="L14" s="29">
        <f t="shared" si="5"/>
        <v>9.9235314563781714</v>
      </c>
      <c r="M14" s="63">
        <f t="shared" si="6"/>
        <v>0</v>
      </c>
    </row>
    <row r="15" spans="1:13" s="29" customFormat="1" ht="15.75">
      <c r="A15" s="79" t="s">
        <v>188</v>
      </c>
      <c r="B15" s="73">
        <f t="shared" si="0"/>
        <v>227.5</v>
      </c>
      <c r="C15" s="74">
        <v>273</v>
      </c>
      <c r="F15" s="63">
        <v>206.3</v>
      </c>
      <c r="H15" s="29">
        <f t="shared" si="2"/>
        <v>10.276296655356276</v>
      </c>
      <c r="I15" s="29">
        <f t="shared" si="3"/>
        <v>226.93000000000004</v>
      </c>
      <c r="J15" s="29">
        <v>273</v>
      </c>
      <c r="K15" s="29">
        <f t="shared" si="4"/>
        <v>227.5</v>
      </c>
      <c r="L15" s="29">
        <f t="shared" si="5"/>
        <v>10.276296655356276</v>
      </c>
      <c r="M15" s="63">
        <f t="shared" si="6"/>
        <v>0</v>
      </c>
    </row>
    <row r="16" spans="1:13" s="29" customFormat="1" ht="15.75">
      <c r="A16" s="79" t="s">
        <v>302</v>
      </c>
      <c r="B16" s="73">
        <f t="shared" si="0"/>
        <v>345.83333333333331</v>
      </c>
      <c r="C16" s="74">
        <v>415</v>
      </c>
      <c r="F16" s="63">
        <v>316.3</v>
      </c>
      <c r="H16" s="29">
        <f t="shared" si="2"/>
        <v>9.3371271999156846</v>
      </c>
      <c r="I16" s="29">
        <f t="shared" si="3"/>
        <v>347.93000000000006</v>
      </c>
      <c r="J16" s="29">
        <v>415</v>
      </c>
      <c r="K16" s="29">
        <f t="shared" si="4"/>
        <v>345.83333333333337</v>
      </c>
      <c r="L16" s="29">
        <f t="shared" si="5"/>
        <v>9.337127199915713</v>
      </c>
      <c r="M16" s="63">
        <f t="shared" si="6"/>
        <v>0</v>
      </c>
    </row>
    <row r="17" spans="1:13" s="29" customFormat="1" ht="15.75">
      <c r="A17" s="79" t="s">
        <v>120</v>
      </c>
      <c r="B17" s="73">
        <f t="shared" si="0"/>
        <v>125.83333333333333</v>
      </c>
      <c r="C17" s="74">
        <v>151</v>
      </c>
      <c r="E17" s="30">
        <f t="shared" si="1"/>
        <v>125.83333333333333</v>
      </c>
      <c r="F17" s="63">
        <v>115.1</v>
      </c>
      <c r="H17" s="29">
        <f t="shared" si="2"/>
        <v>9.3252244425137576</v>
      </c>
      <c r="I17" s="29">
        <f t="shared" si="3"/>
        <v>126.61</v>
      </c>
      <c r="J17" s="29">
        <v>151</v>
      </c>
      <c r="K17" s="29">
        <f t="shared" si="4"/>
        <v>125.83333333333334</v>
      </c>
      <c r="L17" s="29">
        <f t="shared" si="5"/>
        <v>9.325224442513786</v>
      </c>
      <c r="M17" s="63">
        <f t="shared" si="6"/>
        <v>0</v>
      </c>
    </row>
    <row r="18" spans="1:13" s="29" customFormat="1" ht="15.75">
      <c r="A18" s="79" t="s">
        <v>121</v>
      </c>
      <c r="B18" s="73">
        <f t="shared" si="0"/>
        <v>140.83333333333334</v>
      </c>
      <c r="C18" s="74">
        <v>169</v>
      </c>
      <c r="E18" s="30">
        <f t="shared" si="1"/>
        <v>140.83333333333334</v>
      </c>
      <c r="F18" s="63">
        <v>127.8</v>
      </c>
      <c r="H18" s="29">
        <f t="shared" si="2"/>
        <v>10.198226395409506</v>
      </c>
      <c r="I18" s="29">
        <f t="shared" si="3"/>
        <v>140.58000000000001</v>
      </c>
      <c r="J18" s="29">
        <v>169</v>
      </c>
      <c r="K18" s="29">
        <f t="shared" si="4"/>
        <v>140.83333333333334</v>
      </c>
      <c r="L18" s="29">
        <f t="shared" si="5"/>
        <v>10.198226395409506</v>
      </c>
      <c r="M18" s="63">
        <f t="shared" si="6"/>
        <v>0</v>
      </c>
    </row>
    <row r="19" spans="1:13" s="29" customFormat="1" ht="28.5" hidden="1">
      <c r="A19" s="79" t="s">
        <v>189</v>
      </c>
      <c r="B19" s="73">
        <f t="shared" si="0"/>
        <v>154.16666666666666</v>
      </c>
      <c r="C19" s="74">
        <v>185</v>
      </c>
      <c r="E19" s="30">
        <f t="shared" si="1"/>
        <v>154.16666666666669</v>
      </c>
      <c r="F19" s="63"/>
      <c r="H19" s="29" t="e">
        <f t="shared" si="2"/>
        <v>#DIV/0!</v>
      </c>
      <c r="I19" s="29">
        <f t="shared" si="3"/>
        <v>0</v>
      </c>
      <c r="J19" s="29">
        <f t="shared" ref="J19:J70" si="7">I19*1.2</f>
        <v>0</v>
      </c>
      <c r="K19" s="29">
        <f t="shared" si="4"/>
        <v>0</v>
      </c>
      <c r="L19" s="29" t="e">
        <f t="shared" si="5"/>
        <v>#DIV/0!</v>
      </c>
      <c r="M19" s="63">
        <f t="shared" si="6"/>
        <v>154.16666666666666</v>
      </c>
    </row>
    <row r="20" spans="1:13" s="29" customFormat="1" ht="21.75" hidden="1" customHeight="1">
      <c r="A20" s="79" t="s">
        <v>190</v>
      </c>
      <c r="B20" s="73">
        <f t="shared" si="0"/>
        <v>345.83333333333331</v>
      </c>
      <c r="C20" s="74">
        <v>415</v>
      </c>
      <c r="E20" s="30">
        <f t="shared" si="1"/>
        <v>345.83333333333337</v>
      </c>
      <c r="F20" s="63"/>
      <c r="H20" s="29" t="e">
        <f t="shared" si="2"/>
        <v>#DIV/0!</v>
      </c>
      <c r="I20" s="29">
        <f t="shared" si="3"/>
        <v>0</v>
      </c>
      <c r="J20" s="29">
        <f t="shared" si="7"/>
        <v>0</v>
      </c>
      <c r="K20" s="29">
        <f t="shared" si="4"/>
        <v>0</v>
      </c>
      <c r="L20" s="29" t="e">
        <f t="shared" si="5"/>
        <v>#DIV/0!</v>
      </c>
      <c r="M20" s="63">
        <f t="shared" si="6"/>
        <v>345.83333333333331</v>
      </c>
    </row>
    <row r="21" spans="1:13" s="29" customFormat="1" ht="31.9" hidden="1" customHeight="1">
      <c r="A21" s="79" t="s">
        <v>191</v>
      </c>
      <c r="B21" s="73">
        <f t="shared" si="0"/>
        <v>0</v>
      </c>
      <c r="C21" s="74">
        <v>0</v>
      </c>
      <c r="E21" s="30">
        <f t="shared" si="1"/>
        <v>0</v>
      </c>
      <c r="F21" s="63"/>
      <c r="H21" s="29" t="e">
        <f t="shared" si="2"/>
        <v>#DIV/0!</v>
      </c>
      <c r="I21" s="29">
        <f t="shared" si="3"/>
        <v>0</v>
      </c>
      <c r="J21" s="29">
        <f t="shared" si="7"/>
        <v>0</v>
      </c>
      <c r="K21" s="29">
        <f t="shared" si="4"/>
        <v>0</v>
      </c>
      <c r="L21" s="29" t="e">
        <f t="shared" si="5"/>
        <v>#DIV/0!</v>
      </c>
      <c r="M21" s="63">
        <f t="shared" si="6"/>
        <v>0</v>
      </c>
    </row>
    <row r="22" spans="1:13" s="29" customFormat="1" ht="24.75" hidden="1" customHeight="1">
      <c r="A22" s="79" t="s">
        <v>217</v>
      </c>
      <c r="B22" s="73">
        <f t="shared" si="0"/>
        <v>274.08333333333331</v>
      </c>
      <c r="C22" s="74">
        <v>328.9</v>
      </c>
      <c r="E22" s="30">
        <f t="shared" si="1"/>
        <v>274.08333333333331</v>
      </c>
      <c r="F22" s="63"/>
      <c r="H22" s="29" t="e">
        <f t="shared" si="2"/>
        <v>#DIV/0!</v>
      </c>
      <c r="I22" s="29">
        <f t="shared" si="3"/>
        <v>0</v>
      </c>
      <c r="J22" s="29">
        <f t="shared" si="7"/>
        <v>0</v>
      </c>
      <c r="K22" s="29">
        <f t="shared" si="4"/>
        <v>0</v>
      </c>
      <c r="L22" s="29" t="e">
        <f t="shared" si="5"/>
        <v>#DIV/0!</v>
      </c>
      <c r="M22" s="63">
        <f t="shared" si="6"/>
        <v>274.08333333333331</v>
      </c>
    </row>
    <row r="23" spans="1:13" s="29" customFormat="1" ht="15.75">
      <c r="A23" s="79" t="s">
        <v>216</v>
      </c>
      <c r="B23" s="73">
        <f t="shared" si="0"/>
        <v>246.91666666666669</v>
      </c>
      <c r="C23" s="74">
        <v>296.3</v>
      </c>
      <c r="E23" s="30">
        <f t="shared" si="1"/>
        <v>246.91666666666669</v>
      </c>
      <c r="F23" s="63"/>
      <c r="H23" s="29" t="e">
        <f t="shared" si="2"/>
        <v>#DIV/0!</v>
      </c>
      <c r="I23" s="29">
        <f t="shared" si="3"/>
        <v>0</v>
      </c>
      <c r="J23" s="29">
        <f t="shared" si="7"/>
        <v>0</v>
      </c>
      <c r="K23" s="29">
        <f t="shared" si="4"/>
        <v>0</v>
      </c>
      <c r="L23" s="29" t="e">
        <f t="shared" si="5"/>
        <v>#DIV/0!</v>
      </c>
      <c r="M23" s="63">
        <f t="shared" si="6"/>
        <v>246.91666666666669</v>
      </c>
    </row>
    <row r="24" spans="1:13" s="29" customFormat="1" ht="18.75" customHeight="1">
      <c r="A24" s="80" t="s">
        <v>200</v>
      </c>
      <c r="B24" s="73">
        <f t="shared" ref="B24" si="8">C24-(C24*20/120)</f>
        <v>252.63333333333335</v>
      </c>
      <c r="C24" s="74">
        <v>303.16000000000003</v>
      </c>
      <c r="E24" s="30">
        <f t="shared" ref="E24" si="9">C24/120*100</f>
        <v>252.63333333333335</v>
      </c>
      <c r="F24" s="63"/>
      <c r="H24" s="29" t="e">
        <f t="shared" si="2"/>
        <v>#DIV/0!</v>
      </c>
      <c r="I24" s="29">
        <f t="shared" si="3"/>
        <v>0</v>
      </c>
      <c r="J24" s="29">
        <f t="shared" si="7"/>
        <v>0</v>
      </c>
      <c r="K24" s="29">
        <f t="shared" si="4"/>
        <v>0</v>
      </c>
      <c r="L24" s="29" t="e">
        <f t="shared" si="5"/>
        <v>#DIV/0!</v>
      </c>
      <c r="M24" s="63">
        <f t="shared" si="6"/>
        <v>252.63333333333335</v>
      </c>
    </row>
    <row r="25" spans="1:13" s="29" customFormat="1" ht="20.25" customHeight="1">
      <c r="A25" s="79" t="s">
        <v>215</v>
      </c>
      <c r="B25" s="73">
        <f t="shared" ref="B25" si="10">C25-(C25*20/120)</f>
        <v>269.79166666666669</v>
      </c>
      <c r="C25" s="74">
        <v>323.75</v>
      </c>
      <c r="E25" s="30">
        <f t="shared" ref="E25" si="11">C25/120*100</f>
        <v>269.79166666666663</v>
      </c>
      <c r="F25" s="63"/>
      <c r="H25" s="29" t="e">
        <f t="shared" si="2"/>
        <v>#DIV/0!</v>
      </c>
      <c r="I25" s="29">
        <f t="shared" si="3"/>
        <v>0</v>
      </c>
      <c r="J25" s="29">
        <f t="shared" si="7"/>
        <v>0</v>
      </c>
      <c r="K25" s="29">
        <f t="shared" si="4"/>
        <v>0</v>
      </c>
      <c r="L25" s="29" t="e">
        <f t="shared" si="5"/>
        <v>#DIV/0!</v>
      </c>
      <c r="M25" s="63">
        <f t="shared" si="6"/>
        <v>269.79166666666669</v>
      </c>
    </row>
    <row r="26" spans="1:13" s="29" customFormat="1" ht="31.5" customHeight="1">
      <c r="A26" s="80" t="s">
        <v>199</v>
      </c>
      <c r="B26" s="73">
        <f t="shared" si="0"/>
        <v>266.93333333333334</v>
      </c>
      <c r="C26" s="74">
        <v>320.32</v>
      </c>
      <c r="E26" s="30">
        <f t="shared" si="1"/>
        <v>266.93333333333334</v>
      </c>
      <c r="F26" s="63"/>
      <c r="H26" s="29" t="e">
        <f t="shared" si="2"/>
        <v>#DIV/0!</v>
      </c>
      <c r="I26" s="29">
        <f t="shared" si="3"/>
        <v>0</v>
      </c>
      <c r="J26" s="29">
        <f t="shared" si="7"/>
        <v>0</v>
      </c>
      <c r="K26" s="29">
        <f t="shared" si="4"/>
        <v>0</v>
      </c>
      <c r="L26" s="29" t="e">
        <f t="shared" si="5"/>
        <v>#DIV/0!</v>
      </c>
      <c r="M26" s="63">
        <f t="shared" si="6"/>
        <v>266.93333333333334</v>
      </c>
    </row>
    <row r="27" spans="1:13" s="29" customFormat="1" ht="15.75">
      <c r="A27" s="80" t="s">
        <v>201</v>
      </c>
      <c r="B27" s="73">
        <f t="shared" si="0"/>
        <v>313.64999999999998</v>
      </c>
      <c r="C27" s="74">
        <v>376.38</v>
      </c>
      <c r="E27" s="30">
        <f t="shared" ref="E27" si="12">C27/120*100</f>
        <v>313.64999999999998</v>
      </c>
      <c r="F27" s="63"/>
      <c r="H27" s="29" t="e">
        <f t="shared" si="2"/>
        <v>#DIV/0!</v>
      </c>
      <c r="I27" s="29">
        <f t="shared" si="3"/>
        <v>0</v>
      </c>
      <c r="J27" s="29">
        <f t="shared" si="7"/>
        <v>0</v>
      </c>
      <c r="K27" s="29">
        <f t="shared" si="4"/>
        <v>0</v>
      </c>
      <c r="L27" s="29" t="e">
        <f t="shared" si="5"/>
        <v>#DIV/0!</v>
      </c>
      <c r="M27" s="63">
        <f t="shared" si="6"/>
        <v>313.64999999999998</v>
      </c>
    </row>
    <row r="28" spans="1:13" s="29" customFormat="1" ht="15.75">
      <c r="A28" s="79" t="s">
        <v>132</v>
      </c>
      <c r="B28" s="73">
        <f t="shared" si="0"/>
        <v>274.55833333333334</v>
      </c>
      <c r="C28" s="74">
        <v>329.47</v>
      </c>
      <c r="E28" s="30">
        <f t="shared" si="1"/>
        <v>274.55833333333339</v>
      </c>
      <c r="F28" s="63"/>
      <c r="H28" s="29" t="e">
        <f t="shared" si="2"/>
        <v>#DIV/0!</v>
      </c>
      <c r="I28" s="29">
        <f t="shared" si="3"/>
        <v>0</v>
      </c>
      <c r="J28" s="29">
        <f t="shared" si="7"/>
        <v>0</v>
      </c>
      <c r="K28" s="29">
        <f t="shared" si="4"/>
        <v>0</v>
      </c>
      <c r="L28" s="29" t="e">
        <f t="shared" si="5"/>
        <v>#DIV/0!</v>
      </c>
      <c r="M28" s="63">
        <f t="shared" si="6"/>
        <v>274.55833333333334</v>
      </c>
    </row>
    <row r="29" spans="1:13" s="29" customFormat="1" ht="15.75" hidden="1">
      <c r="A29" s="27" t="s">
        <v>131</v>
      </c>
      <c r="B29" s="24">
        <f t="shared" si="0"/>
        <v>127.19166666666666</v>
      </c>
      <c r="C29" s="26">
        <v>152.63</v>
      </c>
      <c r="E29" s="30">
        <f t="shared" si="1"/>
        <v>127.19166666666666</v>
      </c>
      <c r="F29" s="63"/>
      <c r="H29" s="29" t="e">
        <f t="shared" si="2"/>
        <v>#DIV/0!</v>
      </c>
      <c r="I29" s="29">
        <f t="shared" si="3"/>
        <v>0</v>
      </c>
      <c r="J29" s="29">
        <f t="shared" si="7"/>
        <v>0</v>
      </c>
      <c r="K29" s="29">
        <f t="shared" si="4"/>
        <v>0</v>
      </c>
      <c r="L29" s="29" t="e">
        <f t="shared" si="5"/>
        <v>#DIV/0!</v>
      </c>
      <c r="M29" s="63">
        <f t="shared" si="6"/>
        <v>127.19166666666666</v>
      </c>
    </row>
    <row r="30" spans="1:13" s="29" customFormat="1" ht="15.75">
      <c r="A30" s="79" t="s">
        <v>212</v>
      </c>
      <c r="B30" s="73">
        <f t="shared" si="0"/>
        <v>246.91666666666669</v>
      </c>
      <c r="C30" s="74">
        <v>296.3</v>
      </c>
      <c r="E30" s="30">
        <f t="shared" si="1"/>
        <v>246.91666666666669</v>
      </c>
      <c r="F30" s="63"/>
      <c r="H30" s="29" t="e">
        <f t="shared" si="2"/>
        <v>#DIV/0!</v>
      </c>
      <c r="I30" s="29">
        <f t="shared" si="3"/>
        <v>0</v>
      </c>
      <c r="J30" s="29">
        <f t="shared" si="7"/>
        <v>0</v>
      </c>
      <c r="K30" s="29">
        <f t="shared" si="4"/>
        <v>0</v>
      </c>
      <c r="L30" s="29" t="e">
        <f t="shared" si="5"/>
        <v>#DIV/0!</v>
      </c>
      <c r="M30" s="63">
        <f t="shared" si="6"/>
        <v>246.91666666666669</v>
      </c>
    </row>
    <row r="31" spans="1:13" s="29" customFormat="1" ht="20.45" customHeight="1">
      <c r="A31" s="79" t="s">
        <v>213</v>
      </c>
      <c r="B31" s="73">
        <f t="shared" si="0"/>
        <v>114.30833333333332</v>
      </c>
      <c r="C31" s="74">
        <v>137.16999999999999</v>
      </c>
      <c r="E31" s="30">
        <f t="shared" si="1"/>
        <v>114.30833333333332</v>
      </c>
      <c r="F31" s="63"/>
      <c r="H31" s="29" t="e">
        <f t="shared" si="2"/>
        <v>#DIV/0!</v>
      </c>
      <c r="I31" s="29">
        <f t="shared" si="3"/>
        <v>0</v>
      </c>
      <c r="J31" s="29">
        <f t="shared" si="7"/>
        <v>0</v>
      </c>
      <c r="K31" s="29">
        <f t="shared" si="4"/>
        <v>0</v>
      </c>
      <c r="L31" s="29" t="e">
        <f t="shared" si="5"/>
        <v>#DIV/0!</v>
      </c>
      <c r="M31" s="63">
        <f t="shared" si="6"/>
        <v>114.30833333333332</v>
      </c>
    </row>
    <row r="32" spans="1:13" s="29" customFormat="1" ht="20.25">
      <c r="A32" s="79" t="s">
        <v>214</v>
      </c>
      <c r="B32" s="73">
        <f t="shared" si="0"/>
        <v>142.04166666666666</v>
      </c>
      <c r="C32" s="74">
        <v>170.45</v>
      </c>
      <c r="E32" s="30">
        <f t="shared" si="1"/>
        <v>142.04166666666666</v>
      </c>
      <c r="F32" s="63"/>
      <c r="H32" s="29" t="e">
        <f t="shared" si="2"/>
        <v>#DIV/0!</v>
      </c>
      <c r="I32" s="29">
        <f t="shared" si="3"/>
        <v>0</v>
      </c>
      <c r="J32" s="29">
        <f t="shared" si="7"/>
        <v>0</v>
      </c>
      <c r="K32" s="29">
        <f t="shared" si="4"/>
        <v>0</v>
      </c>
      <c r="L32" s="29" t="e">
        <f t="shared" si="5"/>
        <v>#DIV/0!</v>
      </c>
      <c r="M32" s="63">
        <f t="shared" si="6"/>
        <v>142.04166666666666</v>
      </c>
    </row>
    <row r="33" spans="1:13" s="29" customFormat="1" ht="15.75">
      <c r="A33" s="79" t="s">
        <v>318</v>
      </c>
      <c r="B33" s="73">
        <f t="shared" si="0"/>
        <v>532.91666666666663</v>
      </c>
      <c r="C33" s="74">
        <v>639.5</v>
      </c>
      <c r="E33" s="30">
        <f t="shared" si="1"/>
        <v>532.91666666666663</v>
      </c>
      <c r="F33" s="63"/>
      <c r="H33" s="29" t="e">
        <f t="shared" si="2"/>
        <v>#DIV/0!</v>
      </c>
      <c r="I33" s="29">
        <f t="shared" si="3"/>
        <v>0</v>
      </c>
      <c r="J33" s="29">
        <f t="shared" si="7"/>
        <v>0</v>
      </c>
      <c r="K33" s="29">
        <f t="shared" si="4"/>
        <v>0</v>
      </c>
      <c r="L33" s="29" t="e">
        <f t="shared" si="5"/>
        <v>#DIV/0!</v>
      </c>
      <c r="M33" s="63">
        <f t="shared" si="6"/>
        <v>532.91666666666663</v>
      </c>
    </row>
    <row r="34" spans="1:13" s="29" customFormat="1" ht="15.75">
      <c r="A34" s="79" t="s">
        <v>319</v>
      </c>
      <c r="B34" s="73">
        <f t="shared" si="0"/>
        <v>224.0333333333333</v>
      </c>
      <c r="C34" s="74">
        <v>268.83999999999997</v>
      </c>
      <c r="E34" s="30">
        <f t="shared" si="1"/>
        <v>224.0333333333333</v>
      </c>
      <c r="F34" s="63"/>
      <c r="H34" s="29" t="e">
        <f t="shared" si="2"/>
        <v>#DIV/0!</v>
      </c>
      <c r="I34" s="29">
        <f t="shared" si="3"/>
        <v>0</v>
      </c>
      <c r="J34" s="29">
        <f t="shared" si="7"/>
        <v>0</v>
      </c>
      <c r="K34" s="29">
        <f t="shared" si="4"/>
        <v>0</v>
      </c>
      <c r="L34" s="29" t="e">
        <f t="shared" si="5"/>
        <v>#DIV/0!</v>
      </c>
      <c r="M34" s="63">
        <f t="shared" si="6"/>
        <v>224.0333333333333</v>
      </c>
    </row>
    <row r="35" spans="1:13" s="29" customFormat="1" ht="15.75">
      <c r="A35" s="79" t="s">
        <v>320</v>
      </c>
      <c r="B35" s="73">
        <f t="shared" si="0"/>
        <v>295.5333333333333</v>
      </c>
      <c r="C35" s="74">
        <v>354.64</v>
      </c>
      <c r="E35" s="30">
        <f t="shared" si="1"/>
        <v>295.53333333333336</v>
      </c>
      <c r="F35" s="63"/>
      <c r="H35" s="29" t="e">
        <f t="shared" si="2"/>
        <v>#DIV/0!</v>
      </c>
      <c r="I35" s="29">
        <f t="shared" si="3"/>
        <v>0</v>
      </c>
      <c r="J35" s="29">
        <f t="shared" si="7"/>
        <v>0</v>
      </c>
      <c r="K35" s="29">
        <f t="shared" si="4"/>
        <v>0</v>
      </c>
      <c r="L35" s="29" t="e">
        <f t="shared" si="5"/>
        <v>#DIV/0!</v>
      </c>
      <c r="M35" s="63">
        <f t="shared" si="6"/>
        <v>295.5333333333333</v>
      </c>
    </row>
    <row r="36" spans="1:13" s="29" customFormat="1" ht="15.75">
      <c r="A36" s="79" t="s">
        <v>323</v>
      </c>
      <c r="B36" s="73">
        <f t="shared" si="0"/>
        <v>639.68333333333339</v>
      </c>
      <c r="C36" s="74">
        <v>767.62</v>
      </c>
      <c r="E36" s="30">
        <f t="shared" si="1"/>
        <v>639.68333333333339</v>
      </c>
      <c r="F36" s="63"/>
      <c r="H36" s="29" t="e">
        <f t="shared" si="2"/>
        <v>#DIV/0!</v>
      </c>
      <c r="I36" s="29">
        <f t="shared" si="3"/>
        <v>0</v>
      </c>
      <c r="J36" s="29">
        <f t="shared" si="7"/>
        <v>0</v>
      </c>
      <c r="K36" s="29">
        <f t="shared" si="4"/>
        <v>0</v>
      </c>
      <c r="L36" s="29" t="e">
        <f t="shared" si="5"/>
        <v>#DIV/0!</v>
      </c>
      <c r="M36" s="63">
        <f t="shared" si="6"/>
        <v>639.68333333333339</v>
      </c>
    </row>
    <row r="37" spans="1:13" s="29" customFormat="1" ht="15.75">
      <c r="A37" s="27" t="s">
        <v>104</v>
      </c>
      <c r="B37" s="24">
        <f t="shared" si="0"/>
        <v>421</v>
      </c>
      <c r="C37" s="26">
        <v>505.2</v>
      </c>
      <c r="E37" s="30">
        <f t="shared" si="1"/>
        <v>421</v>
      </c>
      <c r="F37" s="63"/>
      <c r="H37" s="29" t="e">
        <f t="shared" si="2"/>
        <v>#DIV/0!</v>
      </c>
      <c r="I37" s="29">
        <f t="shared" si="3"/>
        <v>0</v>
      </c>
      <c r="J37" s="29">
        <f t="shared" si="7"/>
        <v>0</v>
      </c>
      <c r="K37" s="29">
        <f t="shared" si="4"/>
        <v>0</v>
      </c>
      <c r="L37" s="29" t="e">
        <f t="shared" si="5"/>
        <v>#DIV/0!</v>
      </c>
      <c r="M37" s="63">
        <f t="shared" si="6"/>
        <v>421</v>
      </c>
    </row>
    <row r="38" spans="1:13" s="29" customFormat="1" ht="23.25" customHeight="1">
      <c r="A38" s="27" t="s">
        <v>103</v>
      </c>
      <c r="B38" s="24">
        <f t="shared" si="0"/>
        <v>463.10833333333335</v>
      </c>
      <c r="C38" s="26">
        <v>555.73</v>
      </c>
      <c r="E38" s="30">
        <f t="shared" si="1"/>
        <v>463.10833333333335</v>
      </c>
      <c r="F38" s="63"/>
      <c r="H38" s="29" t="e">
        <f t="shared" si="2"/>
        <v>#DIV/0!</v>
      </c>
      <c r="I38" s="29">
        <f t="shared" si="3"/>
        <v>0</v>
      </c>
      <c r="J38" s="29">
        <f t="shared" si="7"/>
        <v>0</v>
      </c>
      <c r="K38" s="29">
        <f t="shared" si="4"/>
        <v>0</v>
      </c>
      <c r="L38" s="29" t="e">
        <f t="shared" si="5"/>
        <v>#DIV/0!</v>
      </c>
      <c r="M38" s="63">
        <f t="shared" si="6"/>
        <v>463.10833333333335</v>
      </c>
    </row>
    <row r="39" spans="1:13" ht="21.6" customHeight="1">
      <c r="A39" s="1" t="s">
        <v>1</v>
      </c>
      <c r="B39" s="25"/>
      <c r="C39" s="43"/>
      <c r="E39" s="23"/>
      <c r="F39" s="63"/>
      <c r="H39" s="29" t="e">
        <f t="shared" si="2"/>
        <v>#DIV/0!</v>
      </c>
      <c r="I39" s="29">
        <f t="shared" si="3"/>
        <v>0</v>
      </c>
      <c r="J39" s="29">
        <f t="shared" si="7"/>
        <v>0</v>
      </c>
      <c r="K39" s="29">
        <f t="shared" si="4"/>
        <v>0</v>
      </c>
      <c r="L39" s="29" t="e">
        <f t="shared" si="5"/>
        <v>#DIV/0!</v>
      </c>
      <c r="M39" s="63">
        <f t="shared" si="6"/>
        <v>0</v>
      </c>
    </row>
    <row r="40" spans="1:13" s="29" customFormat="1" ht="16.350000000000001" customHeight="1">
      <c r="A40" s="81" t="s">
        <v>209</v>
      </c>
      <c r="B40" s="73">
        <f t="shared" si="0"/>
        <v>63.875000000000007</v>
      </c>
      <c r="C40" s="74">
        <v>76.650000000000006</v>
      </c>
      <c r="E40" s="30">
        <f t="shared" ref="E40:E83" si="13">C40/120*100</f>
        <v>63.875000000000007</v>
      </c>
      <c r="F40" s="63"/>
      <c r="H40" s="29" t="e">
        <f t="shared" si="2"/>
        <v>#DIV/0!</v>
      </c>
      <c r="I40" s="29">
        <f t="shared" si="3"/>
        <v>0</v>
      </c>
      <c r="J40" s="29">
        <f t="shared" si="7"/>
        <v>0</v>
      </c>
      <c r="K40" s="29">
        <f t="shared" si="4"/>
        <v>0</v>
      </c>
      <c r="L40" s="29" t="e">
        <f t="shared" si="5"/>
        <v>#DIV/0!</v>
      </c>
      <c r="M40" s="63">
        <f t="shared" si="6"/>
        <v>63.875000000000007</v>
      </c>
    </row>
    <row r="41" spans="1:13" s="29" customFormat="1" ht="16.350000000000001" customHeight="1">
      <c r="A41" s="81" t="s">
        <v>245</v>
      </c>
      <c r="B41" s="73">
        <f t="shared" si="0"/>
        <v>198.47499999999999</v>
      </c>
      <c r="C41" s="74">
        <v>238.17</v>
      </c>
      <c r="E41" s="30">
        <f t="shared" si="13"/>
        <v>198.47499999999997</v>
      </c>
      <c r="F41" s="63"/>
      <c r="H41" s="29" t="e">
        <f t="shared" si="2"/>
        <v>#DIV/0!</v>
      </c>
      <c r="I41" s="29">
        <f t="shared" si="3"/>
        <v>0</v>
      </c>
      <c r="J41" s="29">
        <f t="shared" si="7"/>
        <v>0</v>
      </c>
      <c r="K41" s="29">
        <f t="shared" si="4"/>
        <v>0</v>
      </c>
      <c r="L41" s="29" t="e">
        <f t="shared" si="5"/>
        <v>#DIV/0!</v>
      </c>
      <c r="M41" s="63">
        <f t="shared" si="6"/>
        <v>198.47499999999999</v>
      </c>
    </row>
    <row r="42" spans="1:13" s="29" customFormat="1" ht="15.75">
      <c r="A42" s="81" t="s">
        <v>210</v>
      </c>
      <c r="B42" s="73">
        <f t="shared" si="0"/>
        <v>80.083333333333329</v>
      </c>
      <c r="C42" s="74">
        <v>96.1</v>
      </c>
      <c r="E42" s="30">
        <f t="shared" si="13"/>
        <v>80.083333333333329</v>
      </c>
      <c r="F42" s="63"/>
      <c r="H42" s="29" t="e">
        <f t="shared" si="2"/>
        <v>#DIV/0!</v>
      </c>
      <c r="I42" s="29">
        <f t="shared" si="3"/>
        <v>0</v>
      </c>
      <c r="J42" s="29">
        <f t="shared" si="7"/>
        <v>0</v>
      </c>
      <c r="K42" s="29">
        <f t="shared" si="4"/>
        <v>0</v>
      </c>
      <c r="L42" s="29" t="e">
        <f t="shared" si="5"/>
        <v>#DIV/0!</v>
      </c>
      <c r="M42" s="63">
        <f t="shared" si="6"/>
        <v>80.083333333333329</v>
      </c>
    </row>
    <row r="43" spans="1:13" s="29" customFormat="1" ht="15.75">
      <c r="A43" s="81" t="s">
        <v>116</v>
      </c>
      <c r="B43" s="73">
        <f t="shared" si="0"/>
        <v>90.833333333333329</v>
      </c>
      <c r="C43" s="74">
        <v>109</v>
      </c>
      <c r="E43" s="30">
        <f t="shared" si="13"/>
        <v>90.833333333333329</v>
      </c>
      <c r="F43" s="63">
        <v>83.2</v>
      </c>
      <c r="H43" s="29">
        <f t="shared" si="2"/>
        <v>9.1746794871794748</v>
      </c>
      <c r="I43" s="29">
        <f t="shared" si="3"/>
        <v>91.52000000000001</v>
      </c>
      <c r="J43" s="29">
        <v>109</v>
      </c>
      <c r="K43" s="29">
        <f t="shared" si="4"/>
        <v>90.833333333333343</v>
      </c>
      <c r="L43" s="29">
        <f t="shared" si="5"/>
        <v>9.174679487179489</v>
      </c>
      <c r="M43" s="63">
        <f t="shared" si="6"/>
        <v>0</v>
      </c>
    </row>
    <row r="44" spans="1:13" s="29" customFormat="1" ht="15.75">
      <c r="A44" s="81" t="s">
        <v>115</v>
      </c>
      <c r="B44" s="73">
        <f t="shared" si="0"/>
        <v>102.5</v>
      </c>
      <c r="C44" s="74">
        <v>123</v>
      </c>
      <c r="E44" s="30">
        <f t="shared" si="13"/>
        <v>102.49999999999999</v>
      </c>
      <c r="F44" s="63">
        <v>93.1</v>
      </c>
      <c r="H44" s="29">
        <f t="shared" si="2"/>
        <v>10.096670247046191</v>
      </c>
      <c r="I44" s="29">
        <f t="shared" si="3"/>
        <v>102.41</v>
      </c>
      <c r="J44" s="29">
        <v>123</v>
      </c>
      <c r="K44" s="29">
        <f t="shared" si="4"/>
        <v>102.5</v>
      </c>
      <c r="L44" s="29">
        <f t="shared" si="5"/>
        <v>10.096670247046191</v>
      </c>
      <c r="M44" s="63">
        <f t="shared" si="6"/>
        <v>0</v>
      </c>
    </row>
    <row r="45" spans="1:13" s="29" customFormat="1" ht="15.75">
      <c r="A45" s="81" t="s">
        <v>310</v>
      </c>
      <c r="B45" s="73">
        <f t="shared" si="0"/>
        <v>440.83333333333331</v>
      </c>
      <c r="C45" s="74">
        <v>529</v>
      </c>
      <c r="E45" s="30">
        <f t="shared" si="13"/>
        <v>440.83333333333331</v>
      </c>
      <c r="F45" s="63">
        <v>402.8</v>
      </c>
      <c r="H45" s="29">
        <f t="shared" si="2"/>
        <v>9.4422376696458059</v>
      </c>
      <c r="I45" s="29">
        <f t="shared" si="3"/>
        <v>443.08000000000004</v>
      </c>
      <c r="J45" s="29">
        <v>529</v>
      </c>
      <c r="K45" s="29">
        <f t="shared" si="4"/>
        <v>440.83333333333337</v>
      </c>
      <c r="L45" s="29">
        <f t="shared" si="5"/>
        <v>9.4422376696458201</v>
      </c>
      <c r="M45" s="63">
        <f t="shared" si="6"/>
        <v>0</v>
      </c>
    </row>
    <row r="46" spans="1:13" s="29" customFormat="1" ht="15.75">
      <c r="A46" s="81" t="s">
        <v>117</v>
      </c>
      <c r="B46" s="73">
        <f t="shared" si="0"/>
        <v>349.16666666666669</v>
      </c>
      <c r="C46" s="74">
        <v>419</v>
      </c>
      <c r="E46" s="30">
        <f t="shared" si="13"/>
        <v>349.16666666666669</v>
      </c>
      <c r="F46" s="63">
        <v>317.3</v>
      </c>
      <c r="H46" s="29">
        <f t="shared" si="2"/>
        <v>10.043071751234379</v>
      </c>
      <c r="I46" s="29">
        <f t="shared" si="3"/>
        <v>349.03000000000003</v>
      </c>
      <c r="J46" s="29">
        <v>419</v>
      </c>
      <c r="K46" s="29">
        <f t="shared" si="4"/>
        <v>349.16666666666669</v>
      </c>
      <c r="L46" s="29">
        <f t="shared" si="5"/>
        <v>10.043071751234379</v>
      </c>
      <c r="M46" s="63">
        <f t="shared" si="6"/>
        <v>0</v>
      </c>
    </row>
    <row r="47" spans="1:13" s="29" customFormat="1" ht="15.75">
      <c r="A47" s="81" t="s">
        <v>151</v>
      </c>
      <c r="B47" s="73">
        <f t="shared" si="0"/>
        <v>187.5</v>
      </c>
      <c r="C47" s="74">
        <v>225</v>
      </c>
      <c r="E47" s="30">
        <f t="shared" si="13"/>
        <v>187.5</v>
      </c>
      <c r="F47" s="63">
        <v>170.4</v>
      </c>
      <c r="H47" s="29">
        <f t="shared" si="2"/>
        <v>10.035211267605632</v>
      </c>
      <c r="I47" s="29">
        <f t="shared" si="3"/>
        <v>187.44000000000003</v>
      </c>
      <c r="J47" s="29">
        <v>225</v>
      </c>
      <c r="K47" s="29">
        <f t="shared" si="4"/>
        <v>187.5</v>
      </c>
      <c r="L47" s="29">
        <f t="shared" si="5"/>
        <v>10.035211267605632</v>
      </c>
      <c r="M47" s="63">
        <f t="shared" si="6"/>
        <v>0</v>
      </c>
    </row>
    <row r="48" spans="1:13" s="29" customFormat="1" ht="15.75">
      <c r="A48" s="81" t="s">
        <v>261</v>
      </c>
      <c r="B48" s="73">
        <f t="shared" si="0"/>
        <v>204.16666666666666</v>
      </c>
      <c r="C48" s="74">
        <v>245</v>
      </c>
      <c r="E48" s="30">
        <f t="shared" si="13"/>
        <v>204.16666666666666</v>
      </c>
      <c r="F48" s="63">
        <v>185.4</v>
      </c>
      <c r="H48" s="29">
        <f t="shared" si="2"/>
        <v>10.122258180510599</v>
      </c>
      <c r="I48" s="29">
        <f t="shared" si="3"/>
        <v>203.94000000000003</v>
      </c>
      <c r="J48" s="29">
        <v>245</v>
      </c>
      <c r="K48" s="29">
        <f t="shared" si="4"/>
        <v>204.16666666666669</v>
      </c>
      <c r="L48" s="29">
        <f t="shared" si="5"/>
        <v>10.122258180510627</v>
      </c>
      <c r="M48" s="63">
        <f t="shared" si="6"/>
        <v>0</v>
      </c>
    </row>
    <row r="49" spans="1:13" s="29" customFormat="1" ht="15.75">
      <c r="A49" s="81" t="s">
        <v>317</v>
      </c>
      <c r="B49" s="73">
        <f t="shared" si="0"/>
        <v>316.66666666666669</v>
      </c>
      <c r="C49" s="74">
        <v>380</v>
      </c>
      <c r="E49" s="30">
        <f t="shared" si="13"/>
        <v>316.66666666666663</v>
      </c>
      <c r="F49" s="63">
        <v>294.2</v>
      </c>
      <c r="H49" s="29">
        <f t="shared" si="2"/>
        <v>7.6365284387038344</v>
      </c>
      <c r="I49" s="29">
        <f t="shared" si="3"/>
        <v>323.62</v>
      </c>
      <c r="J49" s="29">
        <v>380</v>
      </c>
      <c r="K49" s="29">
        <f t="shared" si="4"/>
        <v>316.66666666666669</v>
      </c>
      <c r="L49" s="29">
        <f t="shared" si="5"/>
        <v>7.6365284387038344</v>
      </c>
      <c r="M49" s="63">
        <f t="shared" si="6"/>
        <v>0</v>
      </c>
    </row>
    <row r="50" spans="1:13" s="29" customFormat="1" ht="15.75">
      <c r="A50" s="81" t="s">
        <v>321</v>
      </c>
      <c r="B50" s="73">
        <f t="shared" si="0"/>
        <v>86.075000000000003</v>
      </c>
      <c r="C50" s="74">
        <v>103.29</v>
      </c>
      <c r="E50" s="30">
        <f t="shared" si="13"/>
        <v>86.075000000000003</v>
      </c>
      <c r="F50" s="63"/>
      <c r="H50" s="29" t="e">
        <f t="shared" si="2"/>
        <v>#DIV/0!</v>
      </c>
      <c r="I50" s="29">
        <f t="shared" si="3"/>
        <v>0</v>
      </c>
      <c r="J50" s="29">
        <f t="shared" si="7"/>
        <v>0</v>
      </c>
      <c r="K50" s="29">
        <f t="shared" si="4"/>
        <v>0</v>
      </c>
      <c r="L50" s="29" t="e">
        <f t="shared" si="5"/>
        <v>#DIV/0!</v>
      </c>
      <c r="M50" s="63">
        <f t="shared" si="6"/>
        <v>86.075000000000003</v>
      </c>
    </row>
    <row r="51" spans="1:13" s="29" customFormat="1" ht="15.75">
      <c r="A51" s="81" t="s">
        <v>322</v>
      </c>
      <c r="B51" s="73">
        <f t="shared" si="0"/>
        <v>100.10000000000001</v>
      </c>
      <c r="C51" s="74">
        <v>120.12</v>
      </c>
      <c r="E51" s="30">
        <f t="shared" si="13"/>
        <v>100.10000000000001</v>
      </c>
      <c r="F51" s="63"/>
      <c r="H51" s="29" t="e">
        <f t="shared" si="2"/>
        <v>#DIV/0!</v>
      </c>
      <c r="I51" s="29">
        <f t="shared" si="3"/>
        <v>0</v>
      </c>
      <c r="J51" s="29">
        <f t="shared" si="7"/>
        <v>0</v>
      </c>
      <c r="K51" s="29">
        <f t="shared" si="4"/>
        <v>0</v>
      </c>
      <c r="L51" s="29" t="e">
        <f t="shared" si="5"/>
        <v>#DIV/0!</v>
      </c>
      <c r="M51" s="63">
        <f t="shared" si="6"/>
        <v>100.10000000000001</v>
      </c>
    </row>
    <row r="52" spans="1:13" s="29" customFormat="1" ht="15.75" hidden="1">
      <c r="A52" s="65" t="s">
        <v>211</v>
      </c>
      <c r="B52" s="24">
        <f t="shared" si="0"/>
        <v>0</v>
      </c>
      <c r="C52" s="26">
        <v>0</v>
      </c>
      <c r="E52" s="30">
        <f t="shared" si="13"/>
        <v>0</v>
      </c>
      <c r="F52" s="63"/>
      <c r="H52" s="29" t="e">
        <f t="shared" si="2"/>
        <v>#DIV/0!</v>
      </c>
      <c r="I52" s="29">
        <f t="shared" si="3"/>
        <v>0</v>
      </c>
      <c r="J52" s="29">
        <f t="shared" si="7"/>
        <v>0</v>
      </c>
      <c r="K52" s="29">
        <f t="shared" si="4"/>
        <v>0</v>
      </c>
      <c r="L52" s="29" t="e">
        <f t="shared" si="5"/>
        <v>#DIV/0!</v>
      </c>
      <c r="M52" s="63">
        <f t="shared" si="6"/>
        <v>0</v>
      </c>
    </row>
    <row r="53" spans="1:13" s="29" customFormat="1" ht="15.75">
      <c r="A53" s="79" t="s">
        <v>205</v>
      </c>
      <c r="B53" s="73">
        <f t="shared" si="0"/>
        <v>43.5</v>
      </c>
      <c r="C53" s="74">
        <v>52.2</v>
      </c>
      <c r="E53" s="30">
        <f t="shared" si="13"/>
        <v>43.5</v>
      </c>
      <c r="F53" s="63"/>
      <c r="H53" s="29" t="e">
        <f t="shared" si="2"/>
        <v>#DIV/0!</v>
      </c>
      <c r="I53" s="29">
        <f t="shared" si="3"/>
        <v>0</v>
      </c>
      <c r="J53" s="29">
        <f t="shared" si="7"/>
        <v>0</v>
      </c>
      <c r="K53" s="29">
        <f t="shared" si="4"/>
        <v>0</v>
      </c>
      <c r="L53" s="29" t="e">
        <f t="shared" si="5"/>
        <v>#DIV/0!</v>
      </c>
      <c r="M53" s="63">
        <f t="shared" si="6"/>
        <v>43.5</v>
      </c>
    </row>
    <row r="54" spans="1:13" s="29" customFormat="1" ht="15.75">
      <c r="A54" s="79" t="s">
        <v>206</v>
      </c>
      <c r="B54" s="73">
        <f t="shared" si="0"/>
        <v>40.116666666666667</v>
      </c>
      <c r="C54" s="74">
        <v>48.14</v>
      </c>
      <c r="E54" s="30">
        <f t="shared" si="13"/>
        <v>40.116666666666667</v>
      </c>
      <c r="F54" s="63"/>
      <c r="H54" s="29" t="e">
        <f t="shared" si="2"/>
        <v>#DIV/0!</v>
      </c>
      <c r="I54" s="29">
        <f t="shared" si="3"/>
        <v>0</v>
      </c>
      <c r="J54" s="29">
        <f t="shared" si="7"/>
        <v>0</v>
      </c>
      <c r="K54" s="29">
        <f t="shared" si="4"/>
        <v>0</v>
      </c>
      <c r="L54" s="29" t="e">
        <f t="shared" si="5"/>
        <v>#DIV/0!</v>
      </c>
      <c r="M54" s="63">
        <f t="shared" si="6"/>
        <v>40.116666666666667</v>
      </c>
    </row>
    <row r="55" spans="1:13" s="29" customFormat="1" ht="15.75">
      <c r="A55" s="79" t="s">
        <v>207</v>
      </c>
      <c r="B55" s="73">
        <f t="shared" si="0"/>
        <v>36.55833333333333</v>
      </c>
      <c r="C55" s="74">
        <v>43.87</v>
      </c>
      <c r="E55" s="30">
        <f t="shared" si="13"/>
        <v>36.55833333333333</v>
      </c>
      <c r="F55" s="63"/>
      <c r="H55" s="29" t="e">
        <f t="shared" si="2"/>
        <v>#DIV/0!</v>
      </c>
      <c r="I55" s="29">
        <f t="shared" si="3"/>
        <v>0</v>
      </c>
      <c r="J55" s="29">
        <f t="shared" si="7"/>
        <v>0</v>
      </c>
      <c r="K55" s="29">
        <f t="shared" si="4"/>
        <v>0</v>
      </c>
      <c r="L55" s="29" t="e">
        <f t="shared" si="5"/>
        <v>#DIV/0!</v>
      </c>
      <c r="M55" s="63">
        <f t="shared" si="6"/>
        <v>36.55833333333333</v>
      </c>
    </row>
    <row r="56" spans="1:13" s="29" customFormat="1" ht="15.75">
      <c r="A56" s="27" t="s">
        <v>84</v>
      </c>
      <c r="B56" s="24">
        <f t="shared" si="0"/>
        <v>45.458333333333329</v>
      </c>
      <c r="C56" s="26">
        <v>54.55</v>
      </c>
      <c r="E56" s="30">
        <f t="shared" si="13"/>
        <v>45.458333333333329</v>
      </c>
      <c r="F56" s="63"/>
      <c r="H56" s="29" t="e">
        <f t="shared" si="2"/>
        <v>#DIV/0!</v>
      </c>
      <c r="I56" s="29">
        <f t="shared" si="3"/>
        <v>0</v>
      </c>
      <c r="J56" s="29">
        <f t="shared" si="7"/>
        <v>0</v>
      </c>
      <c r="K56" s="29">
        <f t="shared" si="4"/>
        <v>0</v>
      </c>
      <c r="L56" s="29" t="e">
        <f t="shared" si="5"/>
        <v>#DIV/0!</v>
      </c>
      <c r="M56" s="63">
        <f t="shared" si="6"/>
        <v>45.458333333333329</v>
      </c>
    </row>
    <row r="57" spans="1:13" s="29" customFormat="1" ht="15.75">
      <c r="A57" s="27" t="s">
        <v>82</v>
      </c>
      <c r="B57" s="24">
        <f t="shared" si="0"/>
        <v>59.016666666666659</v>
      </c>
      <c r="C57" s="26">
        <v>70.819999999999993</v>
      </c>
      <c r="E57" s="30">
        <f t="shared" si="13"/>
        <v>59.016666666666659</v>
      </c>
      <c r="F57" s="63"/>
      <c r="H57" s="29" t="e">
        <f t="shared" si="2"/>
        <v>#DIV/0!</v>
      </c>
      <c r="I57" s="29">
        <f t="shared" si="3"/>
        <v>0</v>
      </c>
      <c r="J57" s="29">
        <f t="shared" si="7"/>
        <v>0</v>
      </c>
      <c r="K57" s="29">
        <f t="shared" si="4"/>
        <v>0</v>
      </c>
      <c r="L57" s="29" t="e">
        <f t="shared" si="5"/>
        <v>#DIV/0!</v>
      </c>
      <c r="M57" s="63">
        <f t="shared" si="6"/>
        <v>59.016666666666659</v>
      </c>
    </row>
    <row r="58" spans="1:13" s="29" customFormat="1" ht="15.75">
      <c r="A58" s="27" t="s">
        <v>83</v>
      </c>
      <c r="B58" s="24">
        <f t="shared" si="0"/>
        <v>102.85</v>
      </c>
      <c r="C58" s="26">
        <v>123.42</v>
      </c>
      <c r="E58" s="30">
        <f t="shared" si="13"/>
        <v>102.85</v>
      </c>
      <c r="F58" s="63"/>
      <c r="H58" s="29" t="e">
        <f t="shared" si="2"/>
        <v>#DIV/0!</v>
      </c>
      <c r="I58" s="29">
        <f t="shared" si="3"/>
        <v>0</v>
      </c>
      <c r="J58" s="29">
        <f t="shared" si="7"/>
        <v>0</v>
      </c>
      <c r="K58" s="29">
        <f t="shared" si="4"/>
        <v>0</v>
      </c>
      <c r="L58" s="29" t="e">
        <f t="shared" si="5"/>
        <v>#DIV/0!</v>
      </c>
      <c r="M58" s="63">
        <f t="shared" si="6"/>
        <v>102.85</v>
      </c>
    </row>
    <row r="59" spans="1:13" s="29" customFormat="1" ht="15.75">
      <c r="A59" s="79" t="s">
        <v>324</v>
      </c>
      <c r="B59" s="73">
        <f t="shared" si="0"/>
        <v>204.77499999999998</v>
      </c>
      <c r="C59" s="74">
        <v>245.73</v>
      </c>
      <c r="E59" s="30">
        <f t="shared" si="13"/>
        <v>204.77499999999998</v>
      </c>
      <c r="F59" s="63"/>
      <c r="H59" s="29" t="e">
        <f t="shared" si="2"/>
        <v>#DIV/0!</v>
      </c>
      <c r="I59" s="29">
        <f t="shared" si="3"/>
        <v>0</v>
      </c>
      <c r="J59" s="29">
        <f t="shared" si="7"/>
        <v>0</v>
      </c>
      <c r="K59" s="29">
        <f t="shared" si="4"/>
        <v>0</v>
      </c>
      <c r="L59" s="29" t="e">
        <f t="shared" si="5"/>
        <v>#DIV/0!</v>
      </c>
      <c r="M59" s="63">
        <f t="shared" si="6"/>
        <v>204.77499999999998</v>
      </c>
    </row>
    <row r="60" spans="1:13" s="29" customFormat="1" ht="15.75">
      <c r="A60" s="82" t="s">
        <v>208</v>
      </c>
      <c r="B60" s="73">
        <f t="shared" si="0"/>
        <v>250.08333333333337</v>
      </c>
      <c r="C60" s="74">
        <v>300.10000000000002</v>
      </c>
      <c r="E60" s="30">
        <f t="shared" si="13"/>
        <v>250.08333333333334</v>
      </c>
      <c r="F60" s="63"/>
      <c r="H60" s="29" t="e">
        <f t="shared" si="2"/>
        <v>#DIV/0!</v>
      </c>
      <c r="I60" s="29">
        <f t="shared" si="3"/>
        <v>0</v>
      </c>
      <c r="J60" s="29">
        <f t="shared" si="7"/>
        <v>0</v>
      </c>
      <c r="K60" s="29">
        <f t="shared" si="4"/>
        <v>0</v>
      </c>
      <c r="L60" s="29" t="e">
        <f t="shared" si="5"/>
        <v>#DIV/0!</v>
      </c>
      <c r="M60" s="63">
        <f t="shared" si="6"/>
        <v>250.08333333333337</v>
      </c>
    </row>
    <row r="61" spans="1:13" ht="15.75" hidden="1">
      <c r="A61" s="2" t="s">
        <v>2</v>
      </c>
      <c r="B61" s="24">
        <f t="shared" si="0"/>
        <v>39.166666666666664</v>
      </c>
      <c r="C61" s="26">
        <v>47</v>
      </c>
      <c r="E61" s="21">
        <f t="shared" si="13"/>
        <v>39.166666666666664</v>
      </c>
      <c r="F61" s="63"/>
      <c r="H61" s="29" t="e">
        <f t="shared" si="2"/>
        <v>#DIV/0!</v>
      </c>
      <c r="I61" s="29">
        <f t="shared" si="3"/>
        <v>0</v>
      </c>
      <c r="J61" s="29">
        <f t="shared" si="7"/>
        <v>0</v>
      </c>
      <c r="K61" s="29">
        <f t="shared" si="4"/>
        <v>0</v>
      </c>
      <c r="L61" s="29" t="e">
        <f t="shared" si="5"/>
        <v>#DIV/0!</v>
      </c>
      <c r="M61" s="63">
        <f t="shared" si="6"/>
        <v>39.166666666666664</v>
      </c>
    </row>
    <row r="62" spans="1:13" ht="15.75" hidden="1">
      <c r="A62" s="2" t="s">
        <v>3</v>
      </c>
      <c r="B62" s="24">
        <f t="shared" si="0"/>
        <v>80.833333333333329</v>
      </c>
      <c r="C62" s="26">
        <v>97</v>
      </c>
      <c r="E62" s="21">
        <f t="shared" si="13"/>
        <v>80.833333333333329</v>
      </c>
      <c r="F62" s="63"/>
      <c r="H62" s="29" t="e">
        <f t="shared" si="2"/>
        <v>#DIV/0!</v>
      </c>
      <c r="I62" s="29">
        <f t="shared" si="3"/>
        <v>0</v>
      </c>
      <c r="J62" s="29">
        <f t="shared" si="7"/>
        <v>0</v>
      </c>
      <c r="K62" s="29">
        <f t="shared" si="4"/>
        <v>0</v>
      </c>
      <c r="L62" s="29" t="e">
        <f t="shared" si="5"/>
        <v>#DIV/0!</v>
      </c>
      <c r="M62" s="63">
        <f t="shared" si="6"/>
        <v>80.833333333333329</v>
      </c>
    </row>
    <row r="63" spans="1:13" ht="21" customHeight="1">
      <c r="A63" s="3" t="s">
        <v>4</v>
      </c>
      <c r="B63" s="25"/>
      <c r="C63" s="43"/>
      <c r="E63" s="23"/>
      <c r="F63" s="63"/>
      <c r="H63" s="29" t="e">
        <f t="shared" si="2"/>
        <v>#DIV/0!</v>
      </c>
      <c r="I63" s="29">
        <f t="shared" si="3"/>
        <v>0</v>
      </c>
      <c r="J63" s="29">
        <f t="shared" si="7"/>
        <v>0</v>
      </c>
      <c r="K63" s="29">
        <f t="shared" si="4"/>
        <v>0</v>
      </c>
      <c r="L63" s="29" t="e">
        <f t="shared" si="5"/>
        <v>#DIV/0!</v>
      </c>
      <c r="M63" s="63">
        <f t="shared" si="6"/>
        <v>0</v>
      </c>
    </row>
    <row r="64" spans="1:13" s="29" customFormat="1" ht="15.75">
      <c r="A64" s="60" t="s">
        <v>297</v>
      </c>
      <c r="B64" s="28">
        <f t="shared" si="0"/>
        <v>74.166666666666671</v>
      </c>
      <c r="C64" s="56">
        <v>89</v>
      </c>
      <c r="E64" s="30">
        <f t="shared" si="13"/>
        <v>74.166666666666671</v>
      </c>
      <c r="F64" s="63"/>
      <c r="H64" s="29" t="e">
        <f t="shared" si="2"/>
        <v>#DIV/0!</v>
      </c>
      <c r="I64" s="29">
        <f t="shared" si="3"/>
        <v>0</v>
      </c>
      <c r="J64" s="29">
        <f t="shared" si="7"/>
        <v>0</v>
      </c>
      <c r="K64" s="29">
        <f t="shared" si="4"/>
        <v>0</v>
      </c>
      <c r="L64" s="29" t="e">
        <f t="shared" si="5"/>
        <v>#DIV/0!</v>
      </c>
      <c r="M64" s="63">
        <f t="shared" si="6"/>
        <v>74.166666666666671</v>
      </c>
    </row>
    <row r="65" spans="1:13" s="29" customFormat="1" ht="15.75" hidden="1">
      <c r="A65" s="60" t="s">
        <v>298</v>
      </c>
      <c r="B65" s="28">
        <f t="shared" ref="B65" si="14">C65-(C65*20/120)</f>
        <v>112.5</v>
      </c>
      <c r="C65" s="56">
        <v>135</v>
      </c>
      <c r="E65" s="30">
        <f t="shared" ref="E65" si="15">C65/120*100</f>
        <v>112.5</v>
      </c>
      <c r="F65" s="63"/>
      <c r="H65" s="29" t="e">
        <f t="shared" si="2"/>
        <v>#DIV/0!</v>
      </c>
      <c r="I65" s="29">
        <f t="shared" si="3"/>
        <v>0</v>
      </c>
      <c r="J65" s="29">
        <f t="shared" si="7"/>
        <v>0</v>
      </c>
      <c r="K65" s="29">
        <f t="shared" si="4"/>
        <v>0</v>
      </c>
      <c r="L65" s="29" t="e">
        <f t="shared" si="5"/>
        <v>#DIV/0!</v>
      </c>
      <c r="M65" s="63">
        <f t="shared" si="6"/>
        <v>112.5</v>
      </c>
    </row>
    <row r="66" spans="1:13" s="29" customFormat="1" ht="15.75" hidden="1">
      <c r="A66" s="60" t="s">
        <v>299</v>
      </c>
      <c r="B66" s="28">
        <f t="shared" ref="B66" si="16">C66-(C66*20/120)</f>
        <v>114.16666666666667</v>
      </c>
      <c r="C66" s="56">
        <v>137</v>
      </c>
      <c r="E66" s="30">
        <f t="shared" ref="E66" si="17">C66/120*100</f>
        <v>114.16666666666666</v>
      </c>
      <c r="F66" s="63"/>
      <c r="H66" s="29" t="e">
        <f t="shared" si="2"/>
        <v>#DIV/0!</v>
      </c>
      <c r="I66" s="29">
        <f t="shared" si="3"/>
        <v>0</v>
      </c>
      <c r="J66" s="29">
        <f t="shared" si="7"/>
        <v>0</v>
      </c>
      <c r="K66" s="29">
        <f t="shared" si="4"/>
        <v>0</v>
      </c>
      <c r="L66" s="29" t="e">
        <f t="shared" si="5"/>
        <v>#DIV/0!</v>
      </c>
      <c r="M66" s="63">
        <f t="shared" si="6"/>
        <v>114.16666666666667</v>
      </c>
    </row>
    <row r="67" spans="1:13" s="29" customFormat="1" ht="15.75">
      <c r="A67" s="60" t="s">
        <v>246</v>
      </c>
      <c r="B67" s="28">
        <f t="shared" si="0"/>
        <v>4.583333333333333</v>
      </c>
      <c r="C67" s="56">
        <v>5.5</v>
      </c>
      <c r="E67" s="30">
        <f t="shared" si="13"/>
        <v>4.583333333333333</v>
      </c>
      <c r="F67" s="63"/>
      <c r="H67" s="29" t="e">
        <f t="shared" si="2"/>
        <v>#DIV/0!</v>
      </c>
      <c r="I67" s="29">
        <f t="shared" si="3"/>
        <v>0</v>
      </c>
      <c r="J67" s="29">
        <f t="shared" si="7"/>
        <v>0</v>
      </c>
      <c r="K67" s="29">
        <f t="shared" si="4"/>
        <v>0</v>
      </c>
      <c r="L67" s="29" t="e">
        <f t="shared" si="5"/>
        <v>#DIV/0!</v>
      </c>
      <c r="M67" s="63">
        <f t="shared" si="6"/>
        <v>4.583333333333333</v>
      </c>
    </row>
    <row r="68" spans="1:13" s="29" customFormat="1" ht="15.75">
      <c r="A68" s="83" t="s">
        <v>300</v>
      </c>
      <c r="B68" s="73">
        <f t="shared" si="0"/>
        <v>18.316666666666666</v>
      </c>
      <c r="C68" s="74">
        <v>21.98</v>
      </c>
      <c r="E68" s="30">
        <f t="shared" si="13"/>
        <v>18.316666666666666</v>
      </c>
      <c r="F68" s="63"/>
      <c r="H68" s="29" t="e">
        <f t="shared" si="2"/>
        <v>#DIV/0!</v>
      </c>
      <c r="I68" s="29">
        <f t="shared" si="3"/>
        <v>0</v>
      </c>
      <c r="J68" s="29">
        <f t="shared" si="7"/>
        <v>0</v>
      </c>
      <c r="K68" s="29">
        <f t="shared" si="4"/>
        <v>0</v>
      </c>
      <c r="L68" s="29" t="e">
        <f t="shared" si="5"/>
        <v>#DIV/0!</v>
      </c>
      <c r="M68" s="63">
        <f t="shared" si="6"/>
        <v>18.316666666666666</v>
      </c>
    </row>
    <row r="69" spans="1:13" s="29" customFormat="1" ht="15.75" hidden="1">
      <c r="A69" s="60" t="s">
        <v>79</v>
      </c>
      <c r="B69" s="28">
        <f t="shared" si="0"/>
        <v>19.166666666666668</v>
      </c>
      <c r="C69" s="56">
        <v>23</v>
      </c>
      <c r="E69" s="30">
        <f t="shared" si="13"/>
        <v>19.166666666666668</v>
      </c>
      <c r="F69" s="63">
        <f t="shared" ref="F69:F70" si="18">C69*10/100+C69</f>
        <v>25.3</v>
      </c>
      <c r="H69" s="29">
        <f t="shared" si="2"/>
        <v>-24.242424242424249</v>
      </c>
      <c r="I69" s="29">
        <f t="shared" si="3"/>
        <v>27.830000000000002</v>
      </c>
      <c r="J69" s="29">
        <f t="shared" si="7"/>
        <v>33.396000000000001</v>
      </c>
      <c r="K69" s="29">
        <f t="shared" si="4"/>
        <v>27.830000000000002</v>
      </c>
      <c r="L69" s="29">
        <f t="shared" si="5"/>
        <v>10.000000000000014</v>
      </c>
      <c r="M69" s="63">
        <f t="shared" si="6"/>
        <v>-8.663333333333334</v>
      </c>
    </row>
    <row r="70" spans="1:13" s="29" customFormat="1" ht="15.75" hidden="1">
      <c r="A70" s="60" t="s">
        <v>129</v>
      </c>
      <c r="B70" s="28">
        <f t="shared" si="0"/>
        <v>20.416666666666668</v>
      </c>
      <c r="C70" s="56">
        <v>24.5</v>
      </c>
      <c r="E70" s="30"/>
      <c r="F70" s="63">
        <f t="shared" si="18"/>
        <v>26.95</v>
      </c>
      <c r="H70" s="29">
        <f t="shared" si="2"/>
        <v>-24.242424242424235</v>
      </c>
      <c r="I70" s="29">
        <f t="shared" si="3"/>
        <v>29.645000000000003</v>
      </c>
      <c r="J70" s="29">
        <f t="shared" si="7"/>
        <v>35.574000000000005</v>
      </c>
      <c r="K70" s="29">
        <f t="shared" si="4"/>
        <v>29.645000000000007</v>
      </c>
      <c r="L70" s="29">
        <f t="shared" si="5"/>
        <v>10.000000000000028</v>
      </c>
      <c r="M70" s="63">
        <f t="shared" si="6"/>
        <v>-9.2283333333333388</v>
      </c>
    </row>
    <row r="71" spans="1:13" s="29" customFormat="1" ht="15.75" hidden="1">
      <c r="A71" s="60" t="s">
        <v>265</v>
      </c>
      <c r="B71" s="28">
        <f t="shared" si="0"/>
        <v>23.4</v>
      </c>
      <c r="C71" s="56">
        <v>28.08</v>
      </c>
      <c r="E71" s="30"/>
      <c r="F71" s="63">
        <f t="shared" ref="F71:F117" si="19">C71*10/100+C71</f>
        <v>30.887999999999998</v>
      </c>
      <c r="H71" s="29">
        <f t="shared" ref="H71:H134" si="20">B71/F71*100-100</f>
        <v>-24.242424242424249</v>
      </c>
      <c r="I71" s="29">
        <f t="shared" ref="I71:I134" si="21">F71*1.1</f>
        <v>33.976799999999997</v>
      </c>
      <c r="J71" s="29">
        <f t="shared" ref="J71:J132" si="22">I71*1.2</f>
        <v>40.772159999999992</v>
      </c>
      <c r="K71" s="29">
        <f t="shared" ref="K71:K134" si="23">J71/1.2</f>
        <v>33.976799999999997</v>
      </c>
      <c r="L71" s="29">
        <f t="shared" ref="L71:L134" si="24">K71/F71*100-100</f>
        <v>9.9999999999999858</v>
      </c>
      <c r="M71" s="63">
        <f t="shared" ref="M71:M134" si="25">B71+-K71</f>
        <v>-10.576799999999999</v>
      </c>
    </row>
    <row r="72" spans="1:13" s="29" customFormat="1" ht="15.75">
      <c r="A72" s="83" t="s">
        <v>162</v>
      </c>
      <c r="B72" s="73">
        <f t="shared" si="0"/>
        <v>37.416666666666664</v>
      </c>
      <c r="C72" s="74">
        <v>44.9</v>
      </c>
      <c r="E72" s="30">
        <f t="shared" si="13"/>
        <v>37.416666666666664</v>
      </c>
      <c r="F72" s="63"/>
      <c r="H72" s="29" t="e">
        <f t="shared" si="20"/>
        <v>#DIV/0!</v>
      </c>
      <c r="I72" s="29">
        <f t="shared" si="21"/>
        <v>0</v>
      </c>
      <c r="J72" s="29">
        <f t="shared" si="22"/>
        <v>0</v>
      </c>
      <c r="K72" s="29">
        <f t="shared" si="23"/>
        <v>0</v>
      </c>
      <c r="L72" s="29" t="e">
        <f t="shared" si="24"/>
        <v>#DIV/0!</v>
      </c>
      <c r="M72" s="63">
        <f t="shared" si="25"/>
        <v>37.416666666666664</v>
      </c>
    </row>
    <row r="73" spans="1:13" s="29" customFormat="1" ht="15.75">
      <c r="A73" s="83" t="s">
        <v>5</v>
      </c>
      <c r="B73" s="73">
        <f t="shared" si="0"/>
        <v>36.483333333333334</v>
      </c>
      <c r="C73" s="74">
        <v>43.78</v>
      </c>
      <c r="E73" s="30">
        <f t="shared" si="13"/>
        <v>36.483333333333334</v>
      </c>
      <c r="F73" s="63"/>
      <c r="H73" s="29" t="e">
        <f t="shared" si="20"/>
        <v>#DIV/0!</v>
      </c>
      <c r="I73" s="29">
        <f t="shared" si="21"/>
        <v>0</v>
      </c>
      <c r="J73" s="29">
        <f t="shared" si="22"/>
        <v>0</v>
      </c>
      <c r="K73" s="29">
        <f t="shared" si="23"/>
        <v>0</v>
      </c>
      <c r="L73" s="29" t="e">
        <f t="shared" si="24"/>
        <v>#DIV/0!</v>
      </c>
      <c r="M73" s="63">
        <f t="shared" si="25"/>
        <v>36.483333333333334</v>
      </c>
    </row>
    <row r="74" spans="1:13" s="29" customFormat="1" ht="15.75" hidden="1">
      <c r="A74" s="60" t="s">
        <v>258</v>
      </c>
      <c r="B74" s="28">
        <f t="shared" si="0"/>
        <v>26.858333333333331</v>
      </c>
      <c r="C74" s="56">
        <v>32.229999999999997</v>
      </c>
      <c r="E74" s="30">
        <f t="shared" si="13"/>
        <v>26.858333333333327</v>
      </c>
      <c r="F74" s="63"/>
      <c r="H74" s="29" t="e">
        <f t="shared" si="20"/>
        <v>#DIV/0!</v>
      </c>
      <c r="I74" s="29">
        <f t="shared" si="21"/>
        <v>0</v>
      </c>
      <c r="J74" s="29">
        <f t="shared" si="22"/>
        <v>0</v>
      </c>
      <c r="K74" s="29">
        <f t="shared" si="23"/>
        <v>0</v>
      </c>
      <c r="L74" s="29" t="e">
        <f t="shared" si="24"/>
        <v>#DIV/0!</v>
      </c>
      <c r="M74" s="63">
        <f t="shared" si="25"/>
        <v>26.858333333333331</v>
      </c>
    </row>
    <row r="75" spans="1:13" s="29" customFormat="1" ht="15.75">
      <c r="A75" s="83" t="s">
        <v>6</v>
      </c>
      <c r="B75" s="73">
        <f t="shared" si="0"/>
        <v>33.383333333333333</v>
      </c>
      <c r="C75" s="74">
        <v>40.06</v>
      </c>
      <c r="E75" s="30">
        <f t="shared" si="13"/>
        <v>33.38333333333334</v>
      </c>
      <c r="F75" s="63"/>
      <c r="H75" s="29" t="e">
        <f t="shared" si="20"/>
        <v>#DIV/0!</v>
      </c>
      <c r="I75" s="29">
        <f t="shared" si="21"/>
        <v>0</v>
      </c>
      <c r="J75" s="29">
        <f t="shared" si="22"/>
        <v>0</v>
      </c>
      <c r="K75" s="29">
        <f t="shared" si="23"/>
        <v>0</v>
      </c>
      <c r="L75" s="29" t="e">
        <f t="shared" si="24"/>
        <v>#DIV/0!</v>
      </c>
      <c r="M75" s="63">
        <f t="shared" si="25"/>
        <v>33.383333333333333</v>
      </c>
    </row>
    <row r="76" spans="1:13" s="29" customFormat="1" ht="15.75">
      <c r="A76" s="83" t="s">
        <v>303</v>
      </c>
      <c r="B76" s="73">
        <f t="shared" si="0"/>
        <v>37.166666666666671</v>
      </c>
      <c r="C76" s="74">
        <v>44.6</v>
      </c>
      <c r="E76" s="30">
        <f t="shared" si="13"/>
        <v>37.166666666666671</v>
      </c>
      <c r="F76" s="63"/>
      <c r="H76" s="29" t="e">
        <f t="shared" si="20"/>
        <v>#DIV/0!</v>
      </c>
      <c r="I76" s="29">
        <f t="shared" si="21"/>
        <v>0</v>
      </c>
      <c r="J76" s="29">
        <f t="shared" si="22"/>
        <v>0</v>
      </c>
      <c r="K76" s="29">
        <f t="shared" si="23"/>
        <v>0</v>
      </c>
      <c r="L76" s="29" t="e">
        <f t="shared" si="24"/>
        <v>#DIV/0!</v>
      </c>
      <c r="M76" s="63">
        <f t="shared" si="25"/>
        <v>37.166666666666671</v>
      </c>
    </row>
    <row r="77" spans="1:13" s="29" customFormat="1" ht="15.75">
      <c r="A77" s="83" t="s">
        <v>130</v>
      </c>
      <c r="B77" s="73">
        <f t="shared" si="0"/>
        <v>37.166666666666671</v>
      </c>
      <c r="C77" s="74">
        <v>44.6</v>
      </c>
      <c r="E77" s="30">
        <f t="shared" si="13"/>
        <v>37.166666666666671</v>
      </c>
      <c r="F77" s="63"/>
      <c r="H77" s="29" t="e">
        <f t="shared" si="20"/>
        <v>#DIV/0!</v>
      </c>
      <c r="I77" s="29">
        <f t="shared" si="21"/>
        <v>0</v>
      </c>
      <c r="J77" s="29">
        <f t="shared" si="22"/>
        <v>0</v>
      </c>
      <c r="K77" s="29">
        <f t="shared" si="23"/>
        <v>0</v>
      </c>
      <c r="L77" s="29" t="e">
        <f t="shared" si="24"/>
        <v>#DIV/0!</v>
      </c>
      <c r="M77" s="63">
        <f t="shared" si="25"/>
        <v>37.166666666666671</v>
      </c>
    </row>
    <row r="78" spans="1:13" s="29" customFormat="1" ht="15.75">
      <c r="A78" s="2" t="s">
        <v>66</v>
      </c>
      <c r="B78" s="24">
        <f t="shared" si="0"/>
        <v>35.44166666666667</v>
      </c>
      <c r="C78" s="26">
        <v>42.53</v>
      </c>
      <c r="E78" s="30">
        <f t="shared" si="13"/>
        <v>35.441666666666663</v>
      </c>
      <c r="F78" s="63"/>
      <c r="H78" s="29" t="e">
        <f t="shared" si="20"/>
        <v>#DIV/0!</v>
      </c>
      <c r="I78" s="29">
        <f t="shared" si="21"/>
        <v>0</v>
      </c>
      <c r="J78" s="29">
        <f t="shared" si="22"/>
        <v>0</v>
      </c>
      <c r="K78" s="29">
        <f t="shared" si="23"/>
        <v>0</v>
      </c>
      <c r="L78" s="29" t="e">
        <f t="shared" si="24"/>
        <v>#DIV/0!</v>
      </c>
      <c r="M78" s="63">
        <f t="shared" si="25"/>
        <v>35.44166666666667</v>
      </c>
    </row>
    <row r="79" spans="1:13" s="29" customFormat="1" ht="15.75">
      <c r="A79" s="83" t="s">
        <v>281</v>
      </c>
      <c r="B79" s="73">
        <f t="shared" si="0"/>
        <v>44.81666666666667</v>
      </c>
      <c r="C79" s="74">
        <v>53.78</v>
      </c>
      <c r="E79" s="30"/>
      <c r="F79" s="63"/>
      <c r="H79" s="29" t="e">
        <f t="shared" si="20"/>
        <v>#DIV/0!</v>
      </c>
      <c r="I79" s="29">
        <f t="shared" si="21"/>
        <v>0</v>
      </c>
      <c r="J79" s="29">
        <f t="shared" si="22"/>
        <v>0</v>
      </c>
      <c r="K79" s="29">
        <f t="shared" si="23"/>
        <v>0</v>
      </c>
      <c r="L79" s="29" t="e">
        <f t="shared" si="24"/>
        <v>#DIV/0!</v>
      </c>
      <c r="M79" s="63">
        <f t="shared" si="25"/>
        <v>44.81666666666667</v>
      </c>
    </row>
    <row r="80" spans="1:13" s="29" customFormat="1" ht="15.75">
      <c r="A80" s="2" t="s">
        <v>102</v>
      </c>
      <c r="B80" s="24">
        <f t="shared" si="0"/>
        <v>37.891666666666666</v>
      </c>
      <c r="C80" s="26">
        <v>45.47</v>
      </c>
      <c r="E80" s="30">
        <f t="shared" si="13"/>
        <v>37.891666666666666</v>
      </c>
      <c r="F80" s="63"/>
      <c r="H80" s="29" t="e">
        <f t="shared" si="20"/>
        <v>#DIV/0!</v>
      </c>
      <c r="I80" s="29">
        <f t="shared" si="21"/>
        <v>0</v>
      </c>
      <c r="J80" s="29">
        <f t="shared" si="22"/>
        <v>0</v>
      </c>
      <c r="K80" s="29">
        <f t="shared" si="23"/>
        <v>0</v>
      </c>
      <c r="L80" s="29" t="e">
        <f t="shared" si="24"/>
        <v>#DIV/0!</v>
      </c>
      <c r="M80" s="63">
        <f t="shared" si="25"/>
        <v>37.891666666666666</v>
      </c>
    </row>
    <row r="81" spans="1:13" s="29" customFormat="1" ht="15.75" hidden="1">
      <c r="A81" s="4" t="s">
        <v>204</v>
      </c>
      <c r="B81" s="24">
        <f t="shared" si="0"/>
        <v>17.083333333333332</v>
      </c>
      <c r="C81" s="26">
        <v>20.5</v>
      </c>
      <c r="E81" s="30">
        <f t="shared" si="13"/>
        <v>17.083333333333332</v>
      </c>
      <c r="F81" s="63"/>
      <c r="H81" s="29" t="e">
        <f t="shared" si="20"/>
        <v>#DIV/0!</v>
      </c>
      <c r="I81" s="29">
        <f t="shared" si="21"/>
        <v>0</v>
      </c>
      <c r="J81" s="29">
        <f t="shared" si="22"/>
        <v>0</v>
      </c>
      <c r="K81" s="29">
        <f t="shared" si="23"/>
        <v>0</v>
      </c>
      <c r="L81" s="29" t="e">
        <f t="shared" si="24"/>
        <v>#DIV/0!</v>
      </c>
      <c r="M81" s="63">
        <f t="shared" si="25"/>
        <v>17.083333333333332</v>
      </c>
    </row>
    <row r="82" spans="1:13" s="29" customFormat="1" ht="15.75">
      <c r="A82" s="2" t="s">
        <v>65</v>
      </c>
      <c r="B82" s="24">
        <f t="shared" si="0"/>
        <v>37.483333333333334</v>
      </c>
      <c r="C82" s="26">
        <v>44.98</v>
      </c>
      <c r="E82" s="30">
        <f t="shared" si="13"/>
        <v>37.483333333333327</v>
      </c>
      <c r="F82" s="63"/>
      <c r="H82" s="29" t="e">
        <f t="shared" si="20"/>
        <v>#DIV/0!</v>
      </c>
      <c r="I82" s="29">
        <f t="shared" si="21"/>
        <v>0</v>
      </c>
      <c r="J82" s="29">
        <f t="shared" si="22"/>
        <v>0</v>
      </c>
      <c r="K82" s="29">
        <f t="shared" si="23"/>
        <v>0</v>
      </c>
      <c r="L82" s="29" t="e">
        <f t="shared" si="24"/>
        <v>#DIV/0!</v>
      </c>
      <c r="M82" s="63">
        <f t="shared" si="25"/>
        <v>37.483333333333334</v>
      </c>
    </row>
    <row r="83" spans="1:13" s="29" customFormat="1" ht="15.75">
      <c r="A83" s="2" t="s">
        <v>7</v>
      </c>
      <c r="B83" s="24">
        <f t="shared" si="0"/>
        <v>31.891666666666669</v>
      </c>
      <c r="C83" s="26">
        <v>38.270000000000003</v>
      </c>
      <c r="D83" s="29">
        <v>1</v>
      </c>
      <c r="E83" s="30">
        <f t="shared" si="13"/>
        <v>31.891666666666669</v>
      </c>
      <c r="F83" s="63"/>
      <c r="H83" s="29" t="e">
        <f t="shared" si="20"/>
        <v>#DIV/0!</v>
      </c>
      <c r="I83" s="29">
        <f t="shared" si="21"/>
        <v>0</v>
      </c>
      <c r="J83" s="29">
        <f t="shared" si="22"/>
        <v>0</v>
      </c>
      <c r="K83" s="29">
        <f t="shared" si="23"/>
        <v>0</v>
      </c>
      <c r="L83" s="29" t="e">
        <f t="shared" si="24"/>
        <v>#DIV/0!</v>
      </c>
      <c r="M83" s="63">
        <f t="shared" si="25"/>
        <v>31.891666666666669</v>
      </c>
    </row>
    <row r="84" spans="1:13" ht="20.100000000000001" customHeight="1">
      <c r="A84" s="3" t="s">
        <v>8</v>
      </c>
      <c r="B84" s="25"/>
      <c r="C84" s="43"/>
      <c r="E84" s="23"/>
      <c r="F84" s="63"/>
      <c r="H84" s="29" t="e">
        <f t="shared" si="20"/>
        <v>#DIV/0!</v>
      </c>
      <c r="I84" s="29">
        <f t="shared" si="21"/>
        <v>0</v>
      </c>
      <c r="J84" s="29">
        <f t="shared" si="22"/>
        <v>0</v>
      </c>
      <c r="K84" s="29">
        <f t="shared" si="23"/>
        <v>0</v>
      </c>
      <c r="L84" s="29" t="e">
        <f t="shared" si="24"/>
        <v>#DIV/0!</v>
      </c>
      <c r="M84" s="63">
        <f t="shared" si="25"/>
        <v>0</v>
      </c>
    </row>
    <row r="85" spans="1:13" s="29" customFormat="1" ht="15.75">
      <c r="A85" s="82" t="s">
        <v>223</v>
      </c>
      <c r="B85" s="73">
        <f t="shared" si="0"/>
        <v>113.48333333333333</v>
      </c>
      <c r="C85" s="74">
        <v>136.18</v>
      </c>
      <c r="E85" s="30">
        <f t="shared" ref="E85:E113" si="26">C85/120*100</f>
        <v>113.48333333333333</v>
      </c>
      <c r="F85" s="63"/>
      <c r="H85" s="29" t="e">
        <f t="shared" si="20"/>
        <v>#DIV/0!</v>
      </c>
      <c r="I85" s="29">
        <f t="shared" si="21"/>
        <v>0</v>
      </c>
      <c r="J85" s="29">
        <f t="shared" si="22"/>
        <v>0</v>
      </c>
      <c r="K85" s="29">
        <f t="shared" si="23"/>
        <v>0</v>
      </c>
      <c r="L85" s="29" t="e">
        <f t="shared" si="24"/>
        <v>#DIV/0!</v>
      </c>
      <c r="M85" s="63">
        <f t="shared" si="25"/>
        <v>113.48333333333333</v>
      </c>
    </row>
    <row r="86" spans="1:13" s="29" customFormat="1" ht="15.75" hidden="1">
      <c r="A86" s="82" t="s">
        <v>192</v>
      </c>
      <c r="B86" s="73">
        <f t="shared" si="0"/>
        <v>61.25</v>
      </c>
      <c r="C86" s="74">
        <v>73.5</v>
      </c>
      <c r="E86" s="30">
        <f t="shared" si="26"/>
        <v>61.250000000000007</v>
      </c>
      <c r="F86" s="63"/>
      <c r="H86" s="29" t="e">
        <f t="shared" si="20"/>
        <v>#DIV/0!</v>
      </c>
      <c r="I86" s="29">
        <f t="shared" si="21"/>
        <v>0</v>
      </c>
      <c r="J86" s="29">
        <f t="shared" si="22"/>
        <v>0</v>
      </c>
      <c r="K86" s="29">
        <f t="shared" si="23"/>
        <v>0</v>
      </c>
      <c r="L86" s="29" t="e">
        <f t="shared" si="24"/>
        <v>#DIV/0!</v>
      </c>
      <c r="M86" s="63">
        <f t="shared" si="25"/>
        <v>61.25</v>
      </c>
    </row>
    <row r="87" spans="1:13" s="29" customFormat="1" ht="15.75">
      <c r="A87" s="82" t="s">
        <v>193</v>
      </c>
      <c r="B87" s="73">
        <f t="shared" si="0"/>
        <v>57.033333333333331</v>
      </c>
      <c r="C87" s="74">
        <v>68.44</v>
      </c>
      <c r="E87" s="30">
        <f t="shared" si="26"/>
        <v>57.033333333333339</v>
      </c>
      <c r="F87" s="63"/>
      <c r="H87" s="29" t="e">
        <f t="shared" si="20"/>
        <v>#DIV/0!</v>
      </c>
      <c r="I87" s="29">
        <f t="shared" si="21"/>
        <v>0</v>
      </c>
      <c r="J87" s="29">
        <f t="shared" si="22"/>
        <v>0</v>
      </c>
      <c r="K87" s="29">
        <f t="shared" si="23"/>
        <v>0</v>
      </c>
      <c r="L87" s="29" t="e">
        <f t="shared" si="24"/>
        <v>#DIV/0!</v>
      </c>
      <c r="M87" s="63">
        <f t="shared" si="25"/>
        <v>57.033333333333331</v>
      </c>
    </row>
    <row r="88" spans="1:13" s="29" customFormat="1" ht="15.75" hidden="1">
      <c r="A88" s="4" t="s">
        <v>149</v>
      </c>
      <c r="B88" s="24">
        <f t="shared" si="0"/>
        <v>35.833333333333336</v>
      </c>
      <c r="C88" s="26">
        <v>43</v>
      </c>
      <c r="E88" s="30">
        <f t="shared" si="26"/>
        <v>35.833333333333336</v>
      </c>
      <c r="F88" s="63"/>
      <c r="H88" s="29" t="e">
        <f t="shared" si="20"/>
        <v>#DIV/0!</v>
      </c>
      <c r="I88" s="29">
        <f t="shared" si="21"/>
        <v>0</v>
      </c>
      <c r="J88" s="29">
        <f t="shared" si="22"/>
        <v>0</v>
      </c>
      <c r="K88" s="29">
        <f t="shared" si="23"/>
        <v>0</v>
      </c>
      <c r="L88" s="29" t="e">
        <f t="shared" si="24"/>
        <v>#DIV/0!</v>
      </c>
      <c r="M88" s="63">
        <f t="shared" si="25"/>
        <v>35.833333333333336</v>
      </c>
    </row>
    <row r="89" spans="1:13" s="29" customFormat="1" ht="15.75">
      <c r="A89" s="4" t="s">
        <v>291</v>
      </c>
      <c r="B89" s="24">
        <f t="shared" si="0"/>
        <v>81.591666666666669</v>
      </c>
      <c r="C89" s="26">
        <v>97.91</v>
      </c>
      <c r="E89" s="30">
        <f t="shared" si="26"/>
        <v>81.591666666666669</v>
      </c>
      <c r="F89" s="63"/>
      <c r="H89" s="29" t="e">
        <f t="shared" si="20"/>
        <v>#DIV/0!</v>
      </c>
      <c r="I89" s="29">
        <f t="shared" si="21"/>
        <v>0</v>
      </c>
      <c r="J89" s="29">
        <f t="shared" si="22"/>
        <v>0</v>
      </c>
      <c r="K89" s="29">
        <f t="shared" si="23"/>
        <v>0</v>
      </c>
      <c r="L89" s="29" t="e">
        <f t="shared" si="24"/>
        <v>#DIV/0!</v>
      </c>
      <c r="M89" s="63">
        <f t="shared" si="25"/>
        <v>81.591666666666669</v>
      </c>
    </row>
    <row r="90" spans="1:13" s="29" customFormat="1" ht="15.75">
      <c r="A90" s="82" t="s">
        <v>263</v>
      </c>
      <c r="B90" s="73">
        <f t="shared" si="0"/>
        <v>58.150000000000006</v>
      </c>
      <c r="C90" s="74">
        <v>69.78</v>
      </c>
      <c r="E90" s="30">
        <f t="shared" si="26"/>
        <v>58.15</v>
      </c>
      <c r="F90" s="63"/>
      <c r="H90" s="29" t="e">
        <f t="shared" si="20"/>
        <v>#DIV/0!</v>
      </c>
      <c r="I90" s="29">
        <f t="shared" si="21"/>
        <v>0</v>
      </c>
      <c r="J90" s="29">
        <f t="shared" si="22"/>
        <v>0</v>
      </c>
      <c r="K90" s="29">
        <f t="shared" si="23"/>
        <v>0</v>
      </c>
      <c r="L90" s="29" t="e">
        <f t="shared" si="24"/>
        <v>#DIV/0!</v>
      </c>
      <c r="M90" s="63">
        <f t="shared" si="25"/>
        <v>58.150000000000006</v>
      </c>
    </row>
    <row r="91" spans="1:13" s="29" customFormat="1" ht="15.75">
      <c r="A91" s="82" t="s">
        <v>264</v>
      </c>
      <c r="B91" s="73">
        <f t="shared" si="0"/>
        <v>112.91666666666667</v>
      </c>
      <c r="C91" s="74">
        <v>135.5</v>
      </c>
      <c r="E91" s="30">
        <f t="shared" si="26"/>
        <v>112.91666666666667</v>
      </c>
      <c r="F91" s="63"/>
      <c r="H91" s="29" t="e">
        <f t="shared" si="20"/>
        <v>#DIV/0!</v>
      </c>
      <c r="I91" s="29">
        <f t="shared" si="21"/>
        <v>0</v>
      </c>
      <c r="J91" s="29">
        <f t="shared" si="22"/>
        <v>0</v>
      </c>
      <c r="K91" s="29">
        <f t="shared" si="23"/>
        <v>0</v>
      </c>
      <c r="L91" s="29" t="e">
        <f t="shared" si="24"/>
        <v>#DIV/0!</v>
      </c>
      <c r="M91" s="63">
        <f t="shared" si="25"/>
        <v>112.91666666666667</v>
      </c>
    </row>
    <row r="92" spans="1:13" s="29" customFormat="1" ht="15.75">
      <c r="A92" s="4" t="s">
        <v>62</v>
      </c>
      <c r="B92" s="24">
        <f t="shared" ref="B92:B167" si="27">C92-(C92*20/120)</f>
        <v>152.60833333333332</v>
      </c>
      <c r="C92" s="26">
        <v>183.13</v>
      </c>
      <c r="E92" s="30">
        <f t="shared" si="26"/>
        <v>152.60833333333332</v>
      </c>
      <c r="F92" s="63"/>
      <c r="H92" s="29" t="e">
        <f t="shared" si="20"/>
        <v>#DIV/0!</v>
      </c>
      <c r="I92" s="29">
        <f t="shared" si="21"/>
        <v>0</v>
      </c>
      <c r="J92" s="29">
        <f t="shared" si="22"/>
        <v>0</v>
      </c>
      <c r="K92" s="29">
        <f t="shared" si="23"/>
        <v>0</v>
      </c>
      <c r="L92" s="29" t="e">
        <f t="shared" si="24"/>
        <v>#DIV/0!</v>
      </c>
      <c r="M92" s="63">
        <f t="shared" si="25"/>
        <v>152.60833333333332</v>
      </c>
    </row>
    <row r="93" spans="1:13" s="29" customFormat="1" ht="15.75">
      <c r="A93" s="4" t="s">
        <v>108</v>
      </c>
      <c r="B93" s="24">
        <f t="shared" si="27"/>
        <v>183.51666666666665</v>
      </c>
      <c r="C93" s="26">
        <v>220.22</v>
      </c>
      <c r="E93" s="30">
        <f t="shared" si="26"/>
        <v>183.51666666666665</v>
      </c>
      <c r="F93" s="63"/>
      <c r="H93" s="29" t="e">
        <f t="shared" si="20"/>
        <v>#DIV/0!</v>
      </c>
      <c r="I93" s="29">
        <f t="shared" si="21"/>
        <v>0</v>
      </c>
      <c r="J93" s="29">
        <f t="shared" si="22"/>
        <v>0</v>
      </c>
      <c r="K93" s="29">
        <f t="shared" si="23"/>
        <v>0</v>
      </c>
      <c r="L93" s="29" t="e">
        <f t="shared" si="24"/>
        <v>#DIV/0!</v>
      </c>
      <c r="M93" s="63">
        <f t="shared" si="25"/>
        <v>183.51666666666665</v>
      </c>
    </row>
    <row r="94" spans="1:13" s="29" customFormat="1" ht="15.75">
      <c r="A94" s="82" t="s">
        <v>262</v>
      </c>
      <c r="B94" s="73">
        <f t="shared" si="27"/>
        <v>112.91666666666667</v>
      </c>
      <c r="C94" s="74">
        <v>135.5</v>
      </c>
      <c r="E94" s="30">
        <f t="shared" si="26"/>
        <v>112.91666666666667</v>
      </c>
      <c r="F94" s="63"/>
      <c r="H94" s="29" t="e">
        <f t="shared" si="20"/>
        <v>#DIV/0!</v>
      </c>
      <c r="I94" s="29">
        <f t="shared" si="21"/>
        <v>0</v>
      </c>
      <c r="J94" s="29">
        <f t="shared" si="22"/>
        <v>0</v>
      </c>
      <c r="K94" s="29">
        <f t="shared" si="23"/>
        <v>0</v>
      </c>
      <c r="L94" s="29" t="e">
        <f t="shared" si="24"/>
        <v>#DIV/0!</v>
      </c>
      <c r="M94" s="63">
        <f t="shared" si="25"/>
        <v>112.91666666666667</v>
      </c>
    </row>
    <row r="95" spans="1:13" s="29" customFormat="1" ht="15.75" hidden="1">
      <c r="A95" s="4" t="s">
        <v>228</v>
      </c>
      <c r="B95" s="24">
        <f t="shared" si="27"/>
        <v>50.833333333333336</v>
      </c>
      <c r="C95" s="26">
        <v>61</v>
      </c>
      <c r="E95" s="30">
        <f t="shared" si="26"/>
        <v>50.833333333333329</v>
      </c>
      <c r="F95" s="63"/>
      <c r="H95" s="29" t="e">
        <f t="shared" si="20"/>
        <v>#DIV/0!</v>
      </c>
      <c r="I95" s="29">
        <f t="shared" si="21"/>
        <v>0</v>
      </c>
      <c r="J95" s="29">
        <f t="shared" si="22"/>
        <v>0</v>
      </c>
      <c r="K95" s="29">
        <f t="shared" si="23"/>
        <v>0</v>
      </c>
      <c r="L95" s="29" t="e">
        <f t="shared" si="24"/>
        <v>#DIV/0!</v>
      </c>
      <c r="M95" s="63">
        <f t="shared" si="25"/>
        <v>50.833333333333336</v>
      </c>
    </row>
    <row r="96" spans="1:13" s="29" customFormat="1" ht="15" customHeight="1">
      <c r="A96" s="4" t="s">
        <v>63</v>
      </c>
      <c r="B96" s="24">
        <f t="shared" si="27"/>
        <v>146.19999999999999</v>
      </c>
      <c r="C96" s="26">
        <v>175.44</v>
      </c>
      <c r="E96" s="30">
        <f t="shared" si="26"/>
        <v>146.19999999999999</v>
      </c>
      <c r="F96" s="63"/>
      <c r="H96" s="29" t="e">
        <f t="shared" si="20"/>
        <v>#DIV/0!</v>
      </c>
      <c r="I96" s="29">
        <f t="shared" si="21"/>
        <v>0</v>
      </c>
      <c r="J96" s="29">
        <f t="shared" si="22"/>
        <v>0</v>
      </c>
      <c r="K96" s="29">
        <f t="shared" si="23"/>
        <v>0</v>
      </c>
      <c r="L96" s="29" t="e">
        <f t="shared" si="24"/>
        <v>#DIV/0!</v>
      </c>
      <c r="M96" s="63">
        <f t="shared" si="25"/>
        <v>146.19999999999999</v>
      </c>
    </row>
    <row r="97" spans="1:13" s="29" customFormat="1" ht="15.75">
      <c r="A97" s="4" t="s">
        <v>168</v>
      </c>
      <c r="B97" s="24">
        <f t="shared" si="27"/>
        <v>143.31666666666666</v>
      </c>
      <c r="C97" s="26">
        <v>171.98</v>
      </c>
      <c r="E97" s="30">
        <f t="shared" si="26"/>
        <v>143.31666666666663</v>
      </c>
      <c r="F97" s="63"/>
      <c r="H97" s="29" t="e">
        <f t="shared" si="20"/>
        <v>#DIV/0!</v>
      </c>
      <c r="I97" s="29">
        <f t="shared" si="21"/>
        <v>0</v>
      </c>
      <c r="J97" s="29">
        <f t="shared" si="22"/>
        <v>0</v>
      </c>
      <c r="K97" s="29">
        <f t="shared" si="23"/>
        <v>0</v>
      </c>
      <c r="L97" s="29" t="e">
        <f t="shared" si="24"/>
        <v>#DIV/0!</v>
      </c>
      <c r="M97" s="63">
        <f t="shared" si="25"/>
        <v>143.31666666666666</v>
      </c>
    </row>
    <row r="98" spans="1:13" s="29" customFormat="1" ht="15.75">
      <c r="A98" s="2" t="s">
        <v>301</v>
      </c>
      <c r="B98" s="24">
        <f t="shared" si="27"/>
        <v>75</v>
      </c>
      <c r="C98" s="26">
        <v>90</v>
      </c>
      <c r="E98" s="40">
        <v>0</v>
      </c>
      <c r="F98" s="63"/>
      <c r="H98" s="29" t="e">
        <f t="shared" si="20"/>
        <v>#DIV/0!</v>
      </c>
      <c r="I98" s="29">
        <f t="shared" si="21"/>
        <v>0</v>
      </c>
      <c r="J98" s="29">
        <f t="shared" si="22"/>
        <v>0</v>
      </c>
      <c r="K98" s="29">
        <f t="shared" si="23"/>
        <v>0</v>
      </c>
      <c r="L98" s="29" t="e">
        <f t="shared" si="24"/>
        <v>#DIV/0!</v>
      </c>
      <c r="M98" s="63">
        <f t="shared" si="25"/>
        <v>75</v>
      </c>
    </row>
    <row r="99" spans="1:13" s="29" customFormat="1" ht="15.75">
      <c r="A99" s="4" t="s">
        <v>78</v>
      </c>
      <c r="B99" s="24">
        <f t="shared" si="27"/>
        <v>82.591666666666669</v>
      </c>
      <c r="C99" s="26">
        <v>99.11</v>
      </c>
      <c r="E99" s="30"/>
      <c r="F99" s="63"/>
      <c r="H99" s="29" t="e">
        <f t="shared" si="20"/>
        <v>#DIV/0!</v>
      </c>
      <c r="I99" s="29">
        <f t="shared" si="21"/>
        <v>0</v>
      </c>
      <c r="J99" s="29">
        <f t="shared" si="22"/>
        <v>0</v>
      </c>
      <c r="K99" s="29">
        <f t="shared" si="23"/>
        <v>0</v>
      </c>
      <c r="L99" s="29" t="e">
        <f t="shared" si="24"/>
        <v>#DIV/0!</v>
      </c>
      <c r="M99" s="63">
        <f t="shared" si="25"/>
        <v>82.591666666666669</v>
      </c>
    </row>
    <row r="100" spans="1:13" s="29" customFormat="1" ht="15.75">
      <c r="A100" s="4" t="s">
        <v>276</v>
      </c>
      <c r="B100" s="24">
        <f>C100-(C100*20/120)</f>
        <v>34.700000000000003</v>
      </c>
      <c r="C100" s="26">
        <v>41.64</v>
      </c>
      <c r="E100" s="30"/>
      <c r="F100" s="63"/>
      <c r="H100" s="29" t="e">
        <f t="shared" si="20"/>
        <v>#DIV/0!</v>
      </c>
      <c r="I100" s="29">
        <f t="shared" si="21"/>
        <v>0</v>
      </c>
      <c r="J100" s="29">
        <f t="shared" si="22"/>
        <v>0</v>
      </c>
      <c r="K100" s="29">
        <f t="shared" si="23"/>
        <v>0</v>
      </c>
      <c r="L100" s="29" t="e">
        <f t="shared" si="24"/>
        <v>#DIV/0!</v>
      </c>
      <c r="M100" s="63">
        <f t="shared" si="25"/>
        <v>34.700000000000003</v>
      </c>
    </row>
    <row r="101" spans="1:13" s="29" customFormat="1" ht="15.75" hidden="1">
      <c r="A101" s="4" t="s">
        <v>163</v>
      </c>
      <c r="B101" s="24">
        <f t="shared" si="27"/>
        <v>39.416666666666664</v>
      </c>
      <c r="C101" s="26">
        <v>47.3</v>
      </c>
      <c r="E101" s="30">
        <f t="shared" si="26"/>
        <v>39.416666666666664</v>
      </c>
      <c r="F101" s="63"/>
      <c r="H101" s="29" t="e">
        <f t="shared" si="20"/>
        <v>#DIV/0!</v>
      </c>
      <c r="I101" s="29">
        <f t="shared" si="21"/>
        <v>0</v>
      </c>
      <c r="J101" s="29">
        <f t="shared" si="22"/>
        <v>0</v>
      </c>
      <c r="K101" s="29">
        <f t="shared" si="23"/>
        <v>0</v>
      </c>
      <c r="L101" s="29" t="e">
        <f t="shared" si="24"/>
        <v>#DIV/0!</v>
      </c>
      <c r="M101" s="63">
        <f t="shared" si="25"/>
        <v>39.416666666666664</v>
      </c>
    </row>
    <row r="102" spans="1:13" s="29" customFormat="1" ht="15.75" hidden="1">
      <c r="A102" s="4" t="s">
        <v>9</v>
      </c>
      <c r="B102" s="24">
        <f t="shared" si="27"/>
        <v>40.833333333333336</v>
      </c>
      <c r="C102" s="26">
        <v>49</v>
      </c>
      <c r="E102" s="30">
        <f t="shared" si="26"/>
        <v>40.833333333333336</v>
      </c>
      <c r="F102" s="63"/>
      <c r="H102" s="29" t="e">
        <f t="shared" si="20"/>
        <v>#DIV/0!</v>
      </c>
      <c r="I102" s="29">
        <f t="shared" si="21"/>
        <v>0</v>
      </c>
      <c r="J102" s="29">
        <f t="shared" si="22"/>
        <v>0</v>
      </c>
      <c r="K102" s="29">
        <f t="shared" si="23"/>
        <v>0</v>
      </c>
      <c r="L102" s="29" t="e">
        <f t="shared" si="24"/>
        <v>#DIV/0!</v>
      </c>
      <c r="M102" s="63">
        <f t="shared" si="25"/>
        <v>40.833333333333336</v>
      </c>
    </row>
    <row r="103" spans="1:13" s="29" customFormat="1" ht="15.75" hidden="1">
      <c r="A103" s="4" t="s">
        <v>10</v>
      </c>
      <c r="B103" s="24">
        <f t="shared" si="27"/>
        <v>0</v>
      </c>
      <c r="C103" s="26">
        <v>0</v>
      </c>
      <c r="E103" s="30">
        <f t="shared" si="26"/>
        <v>0</v>
      </c>
      <c r="F103" s="63"/>
      <c r="H103" s="29" t="e">
        <f t="shared" si="20"/>
        <v>#DIV/0!</v>
      </c>
      <c r="I103" s="29">
        <f t="shared" si="21"/>
        <v>0</v>
      </c>
      <c r="J103" s="29">
        <f t="shared" si="22"/>
        <v>0</v>
      </c>
      <c r="K103" s="29">
        <f t="shared" si="23"/>
        <v>0</v>
      </c>
      <c r="L103" s="29" t="e">
        <f t="shared" si="24"/>
        <v>#DIV/0!</v>
      </c>
      <c r="M103" s="63">
        <f t="shared" si="25"/>
        <v>0</v>
      </c>
    </row>
    <row r="104" spans="1:13" s="29" customFormat="1" ht="15.75">
      <c r="A104" s="4" t="s">
        <v>135</v>
      </c>
      <c r="B104" s="24">
        <f t="shared" si="27"/>
        <v>232.5</v>
      </c>
      <c r="C104" s="26">
        <v>279</v>
      </c>
      <c r="E104" s="30">
        <f t="shared" si="26"/>
        <v>232.50000000000003</v>
      </c>
      <c r="F104" s="63"/>
      <c r="H104" s="29" t="e">
        <f t="shared" si="20"/>
        <v>#DIV/0!</v>
      </c>
      <c r="I104" s="29">
        <f t="shared" si="21"/>
        <v>0</v>
      </c>
      <c r="J104" s="29">
        <f t="shared" si="22"/>
        <v>0</v>
      </c>
      <c r="K104" s="29">
        <f t="shared" si="23"/>
        <v>0</v>
      </c>
      <c r="L104" s="29" t="e">
        <f t="shared" si="24"/>
        <v>#DIV/0!</v>
      </c>
      <c r="M104" s="63">
        <f t="shared" si="25"/>
        <v>232.5</v>
      </c>
    </row>
    <row r="105" spans="1:13" s="29" customFormat="1" ht="15.75">
      <c r="A105" s="4" t="s">
        <v>136</v>
      </c>
      <c r="B105" s="24">
        <f t="shared" si="27"/>
        <v>798.75</v>
      </c>
      <c r="C105" s="26">
        <v>958.5</v>
      </c>
      <c r="E105" s="30">
        <f t="shared" si="26"/>
        <v>798.75</v>
      </c>
      <c r="F105" s="63"/>
      <c r="H105" s="29" t="e">
        <f t="shared" si="20"/>
        <v>#DIV/0!</v>
      </c>
      <c r="I105" s="29">
        <f t="shared" si="21"/>
        <v>0</v>
      </c>
      <c r="J105" s="29">
        <f t="shared" si="22"/>
        <v>0</v>
      </c>
      <c r="K105" s="29">
        <f t="shared" si="23"/>
        <v>0</v>
      </c>
      <c r="L105" s="29" t="e">
        <f t="shared" si="24"/>
        <v>#DIV/0!</v>
      </c>
      <c r="M105" s="63">
        <f t="shared" si="25"/>
        <v>798.75</v>
      </c>
    </row>
    <row r="106" spans="1:13" s="29" customFormat="1" ht="15.75">
      <c r="A106" s="82" t="s">
        <v>155</v>
      </c>
      <c r="B106" s="73">
        <f t="shared" si="27"/>
        <v>240.85833333333332</v>
      </c>
      <c r="C106" s="74">
        <v>289.02999999999997</v>
      </c>
      <c r="E106" s="30">
        <f t="shared" si="26"/>
        <v>240.85833333333332</v>
      </c>
      <c r="F106" s="63"/>
      <c r="H106" s="29" t="e">
        <f t="shared" si="20"/>
        <v>#DIV/0!</v>
      </c>
      <c r="I106" s="29">
        <f t="shared" si="21"/>
        <v>0</v>
      </c>
      <c r="J106" s="29">
        <f t="shared" si="22"/>
        <v>0</v>
      </c>
      <c r="K106" s="29">
        <f t="shared" si="23"/>
        <v>0</v>
      </c>
      <c r="L106" s="29" t="e">
        <f t="shared" si="24"/>
        <v>#DIV/0!</v>
      </c>
      <c r="M106" s="63">
        <f t="shared" si="25"/>
        <v>240.85833333333332</v>
      </c>
    </row>
    <row r="107" spans="1:13" s="29" customFormat="1" ht="15" customHeight="1">
      <c r="A107" s="82" t="s">
        <v>64</v>
      </c>
      <c r="B107" s="73">
        <f t="shared" si="27"/>
        <v>249.16666666666666</v>
      </c>
      <c r="C107" s="74">
        <v>299</v>
      </c>
      <c r="E107" s="30">
        <f t="shared" si="26"/>
        <v>249.16666666666666</v>
      </c>
      <c r="F107" s="63"/>
      <c r="H107" s="29" t="e">
        <f t="shared" si="20"/>
        <v>#DIV/0!</v>
      </c>
      <c r="I107" s="29">
        <f t="shared" si="21"/>
        <v>0</v>
      </c>
      <c r="J107" s="29">
        <f t="shared" si="22"/>
        <v>0</v>
      </c>
      <c r="K107" s="29">
        <f t="shared" si="23"/>
        <v>0</v>
      </c>
      <c r="L107" s="29" t="e">
        <f t="shared" si="24"/>
        <v>#DIV/0!</v>
      </c>
      <c r="M107" s="63">
        <f t="shared" si="25"/>
        <v>249.16666666666666</v>
      </c>
    </row>
    <row r="108" spans="1:13" s="29" customFormat="1" ht="18" hidden="1">
      <c r="A108" s="4" t="s">
        <v>11</v>
      </c>
      <c r="B108" s="24">
        <f t="shared" si="27"/>
        <v>119.16666666666667</v>
      </c>
      <c r="C108" s="26">
        <v>143</v>
      </c>
      <c r="E108" s="30">
        <f t="shared" si="26"/>
        <v>119.16666666666667</v>
      </c>
      <c r="F108" s="63"/>
      <c r="H108" s="29" t="e">
        <f t="shared" si="20"/>
        <v>#DIV/0!</v>
      </c>
      <c r="I108" s="29">
        <f t="shared" si="21"/>
        <v>0</v>
      </c>
      <c r="J108" s="29">
        <f t="shared" si="22"/>
        <v>0</v>
      </c>
      <c r="K108" s="29">
        <f t="shared" si="23"/>
        <v>0</v>
      </c>
      <c r="L108" s="29" t="e">
        <f t="shared" si="24"/>
        <v>#DIV/0!</v>
      </c>
      <c r="M108" s="63">
        <f t="shared" si="25"/>
        <v>119.16666666666667</v>
      </c>
    </row>
    <row r="109" spans="1:13" s="29" customFormat="1" ht="18" hidden="1">
      <c r="A109" s="4" t="s">
        <v>85</v>
      </c>
      <c r="B109" s="24">
        <f t="shared" si="27"/>
        <v>124.16666666666667</v>
      </c>
      <c r="C109" s="26">
        <v>149</v>
      </c>
      <c r="E109" s="30">
        <f t="shared" si="26"/>
        <v>124.16666666666667</v>
      </c>
      <c r="F109" s="63"/>
      <c r="H109" s="29" t="e">
        <f t="shared" si="20"/>
        <v>#DIV/0!</v>
      </c>
      <c r="I109" s="29">
        <f t="shared" si="21"/>
        <v>0</v>
      </c>
      <c r="J109" s="29">
        <f t="shared" si="22"/>
        <v>0</v>
      </c>
      <c r="K109" s="29">
        <f t="shared" si="23"/>
        <v>0</v>
      </c>
      <c r="L109" s="29" t="e">
        <f t="shared" si="24"/>
        <v>#DIV/0!</v>
      </c>
      <c r="M109" s="63">
        <f t="shared" si="25"/>
        <v>124.16666666666667</v>
      </c>
    </row>
    <row r="110" spans="1:13" s="29" customFormat="1" ht="15.75">
      <c r="A110" s="82" t="s">
        <v>202</v>
      </c>
      <c r="B110" s="73">
        <f t="shared" si="27"/>
        <v>260.56666666666666</v>
      </c>
      <c r="C110" s="78">
        <v>312.68</v>
      </c>
      <c r="D110" s="31">
        <v>153.5</v>
      </c>
      <c r="E110" s="30">
        <f t="shared" si="26"/>
        <v>260.56666666666666</v>
      </c>
      <c r="F110" s="63"/>
      <c r="H110" s="29" t="e">
        <f t="shared" si="20"/>
        <v>#DIV/0!</v>
      </c>
      <c r="I110" s="29">
        <f t="shared" si="21"/>
        <v>0</v>
      </c>
      <c r="J110" s="29">
        <f t="shared" si="22"/>
        <v>0</v>
      </c>
      <c r="K110" s="29">
        <f t="shared" si="23"/>
        <v>0</v>
      </c>
      <c r="L110" s="29" t="e">
        <f t="shared" si="24"/>
        <v>#DIV/0!</v>
      </c>
      <c r="M110" s="63">
        <f t="shared" si="25"/>
        <v>260.56666666666666</v>
      </c>
    </row>
    <row r="111" spans="1:13" s="29" customFormat="1" ht="15.75">
      <c r="A111" s="82" t="s">
        <v>253</v>
      </c>
      <c r="B111" s="73">
        <f t="shared" si="27"/>
        <v>315.39166666666671</v>
      </c>
      <c r="C111" s="78">
        <v>378.47</v>
      </c>
      <c r="D111" s="39"/>
      <c r="E111" s="30">
        <f t="shared" si="26"/>
        <v>315.39166666666671</v>
      </c>
      <c r="F111" s="63"/>
      <c r="H111" s="29" t="e">
        <f t="shared" si="20"/>
        <v>#DIV/0!</v>
      </c>
      <c r="I111" s="29">
        <f t="shared" si="21"/>
        <v>0</v>
      </c>
      <c r="J111" s="29">
        <f t="shared" si="22"/>
        <v>0</v>
      </c>
      <c r="K111" s="29">
        <f t="shared" si="23"/>
        <v>0</v>
      </c>
      <c r="L111" s="29" t="e">
        <f t="shared" si="24"/>
        <v>#DIV/0!</v>
      </c>
      <c r="M111" s="63">
        <f t="shared" si="25"/>
        <v>315.39166666666671</v>
      </c>
    </row>
    <row r="112" spans="1:13" s="29" customFormat="1" ht="15.75">
      <c r="A112" s="82" t="s">
        <v>203</v>
      </c>
      <c r="B112" s="73">
        <f t="shared" ref="B112" si="28">C112-(C112*20/120)</f>
        <v>340.375</v>
      </c>
      <c r="C112" s="74">
        <v>408.45</v>
      </c>
      <c r="E112" s="30">
        <f t="shared" ref="E112" si="29">C112/120*100</f>
        <v>340.375</v>
      </c>
      <c r="F112" s="63"/>
      <c r="H112" s="29" t="e">
        <f t="shared" si="20"/>
        <v>#DIV/0!</v>
      </c>
      <c r="I112" s="29">
        <f t="shared" si="21"/>
        <v>0</v>
      </c>
      <c r="J112" s="29">
        <f t="shared" si="22"/>
        <v>0</v>
      </c>
      <c r="K112" s="29">
        <f t="shared" si="23"/>
        <v>0</v>
      </c>
      <c r="L112" s="29" t="e">
        <f t="shared" si="24"/>
        <v>#DIV/0!</v>
      </c>
      <c r="M112" s="63">
        <f t="shared" si="25"/>
        <v>340.375</v>
      </c>
    </row>
    <row r="113" spans="1:13" s="29" customFormat="1" ht="15.75">
      <c r="A113" s="82" t="s">
        <v>218</v>
      </c>
      <c r="B113" s="73">
        <f t="shared" si="27"/>
        <v>376.56666666666666</v>
      </c>
      <c r="C113" s="74">
        <v>451.88</v>
      </c>
      <c r="E113" s="30">
        <f t="shared" si="26"/>
        <v>376.56666666666666</v>
      </c>
      <c r="F113" s="63"/>
      <c r="H113" s="29" t="e">
        <f t="shared" si="20"/>
        <v>#DIV/0!</v>
      </c>
      <c r="I113" s="29">
        <f t="shared" si="21"/>
        <v>0</v>
      </c>
      <c r="J113" s="29">
        <f t="shared" si="22"/>
        <v>0</v>
      </c>
      <c r="K113" s="29">
        <f t="shared" si="23"/>
        <v>0</v>
      </c>
      <c r="L113" s="29" t="e">
        <f t="shared" si="24"/>
        <v>#DIV/0!</v>
      </c>
      <c r="M113" s="63">
        <f t="shared" si="25"/>
        <v>376.56666666666666</v>
      </c>
    </row>
    <row r="114" spans="1:13" ht="15.75" hidden="1">
      <c r="A114" s="6" t="s">
        <v>77</v>
      </c>
      <c r="B114" s="24">
        <f t="shared" si="27"/>
        <v>32.916666666666664</v>
      </c>
      <c r="C114" s="26">
        <v>39.5</v>
      </c>
      <c r="E114" s="21">
        <f t="shared" ref="E114:E191" si="30">C114/120*100</f>
        <v>32.916666666666664</v>
      </c>
      <c r="F114" s="63"/>
      <c r="H114" s="29" t="e">
        <f t="shared" si="20"/>
        <v>#DIV/0!</v>
      </c>
      <c r="I114" s="29">
        <f t="shared" si="21"/>
        <v>0</v>
      </c>
      <c r="J114" s="29">
        <f t="shared" si="22"/>
        <v>0</v>
      </c>
      <c r="K114" s="29">
        <f t="shared" si="23"/>
        <v>0</v>
      </c>
      <c r="L114" s="29" t="e">
        <f t="shared" si="24"/>
        <v>#DIV/0!</v>
      </c>
      <c r="M114" s="63">
        <f t="shared" si="25"/>
        <v>32.916666666666664</v>
      </c>
    </row>
    <row r="115" spans="1:13" ht="19.350000000000001" customHeight="1">
      <c r="A115" s="5" t="s">
        <v>12</v>
      </c>
      <c r="B115" s="25"/>
      <c r="C115" s="43"/>
      <c r="E115" s="23"/>
      <c r="F115" s="63"/>
      <c r="H115" s="29" t="e">
        <f t="shared" si="20"/>
        <v>#DIV/0!</v>
      </c>
      <c r="I115" s="29">
        <f t="shared" si="21"/>
        <v>0</v>
      </c>
      <c r="J115" s="29">
        <f t="shared" si="22"/>
        <v>0</v>
      </c>
      <c r="K115" s="29">
        <f t="shared" si="23"/>
        <v>0</v>
      </c>
      <c r="L115" s="29" t="e">
        <f t="shared" si="24"/>
        <v>#DIV/0!</v>
      </c>
      <c r="M115" s="63">
        <f t="shared" si="25"/>
        <v>0</v>
      </c>
    </row>
    <row r="116" spans="1:13" ht="15.75" hidden="1">
      <c r="A116" s="4" t="s">
        <v>67</v>
      </c>
      <c r="B116" s="24">
        <f t="shared" si="27"/>
        <v>53.333333333333336</v>
      </c>
      <c r="C116" s="26">
        <v>64</v>
      </c>
      <c r="E116" s="21">
        <f t="shared" si="30"/>
        <v>53.333333333333336</v>
      </c>
      <c r="F116" s="63">
        <f t="shared" si="19"/>
        <v>70.400000000000006</v>
      </c>
      <c r="H116" s="29">
        <f t="shared" si="20"/>
        <v>-24.242424242424249</v>
      </c>
      <c r="I116" s="29">
        <f t="shared" si="21"/>
        <v>77.440000000000012</v>
      </c>
      <c r="J116" s="29">
        <f t="shared" si="22"/>
        <v>92.928000000000011</v>
      </c>
      <c r="K116" s="29">
        <f t="shared" si="23"/>
        <v>77.440000000000012</v>
      </c>
      <c r="L116" s="29">
        <f t="shared" si="24"/>
        <v>10.000000000000014</v>
      </c>
      <c r="M116" s="63">
        <f t="shared" si="25"/>
        <v>-24.106666666666676</v>
      </c>
    </row>
    <row r="117" spans="1:13" ht="15.75" hidden="1">
      <c r="A117" s="4" t="s">
        <v>98</v>
      </c>
      <c r="B117" s="24">
        <f t="shared" si="27"/>
        <v>57.5</v>
      </c>
      <c r="C117" s="26">
        <v>69</v>
      </c>
      <c r="E117" s="21">
        <f t="shared" si="30"/>
        <v>57.499999999999993</v>
      </c>
      <c r="F117" s="63">
        <f t="shared" si="19"/>
        <v>75.900000000000006</v>
      </c>
      <c r="H117" s="29">
        <f t="shared" si="20"/>
        <v>-24.242424242424249</v>
      </c>
      <c r="I117" s="29">
        <f t="shared" si="21"/>
        <v>83.490000000000009</v>
      </c>
      <c r="J117" s="29">
        <f t="shared" si="22"/>
        <v>100.188</v>
      </c>
      <c r="K117" s="29">
        <f t="shared" si="23"/>
        <v>83.490000000000009</v>
      </c>
      <c r="L117" s="29">
        <f t="shared" si="24"/>
        <v>10.000000000000014</v>
      </c>
      <c r="M117" s="63">
        <f t="shared" si="25"/>
        <v>-25.990000000000009</v>
      </c>
    </row>
    <row r="118" spans="1:13" ht="15.75">
      <c r="A118" s="4" t="s">
        <v>68</v>
      </c>
      <c r="B118" s="24">
        <f t="shared" si="27"/>
        <v>32.916666666666664</v>
      </c>
      <c r="C118" s="26">
        <v>39.5</v>
      </c>
      <c r="E118" s="21">
        <f t="shared" si="30"/>
        <v>32.916666666666664</v>
      </c>
      <c r="F118" s="63"/>
      <c r="H118" s="29" t="e">
        <f t="shared" si="20"/>
        <v>#DIV/0!</v>
      </c>
      <c r="I118" s="29">
        <f t="shared" si="21"/>
        <v>0</v>
      </c>
      <c r="J118" s="29">
        <f t="shared" si="22"/>
        <v>0</v>
      </c>
      <c r="K118" s="29">
        <f t="shared" si="23"/>
        <v>0</v>
      </c>
      <c r="L118" s="29" t="e">
        <f t="shared" si="24"/>
        <v>#DIV/0!</v>
      </c>
      <c r="M118" s="63">
        <f t="shared" si="25"/>
        <v>32.916666666666664</v>
      </c>
    </row>
    <row r="119" spans="1:13" ht="15.75" hidden="1">
      <c r="A119" s="4" t="s">
        <v>69</v>
      </c>
      <c r="B119" s="24">
        <f t="shared" si="27"/>
        <v>65</v>
      </c>
      <c r="C119" s="26">
        <v>78</v>
      </c>
      <c r="E119" s="21">
        <f t="shared" si="30"/>
        <v>65</v>
      </c>
      <c r="F119" s="63"/>
      <c r="H119" s="29" t="e">
        <f t="shared" si="20"/>
        <v>#DIV/0!</v>
      </c>
      <c r="I119" s="29">
        <f t="shared" si="21"/>
        <v>0</v>
      </c>
      <c r="J119" s="29">
        <f t="shared" si="22"/>
        <v>0</v>
      </c>
      <c r="K119" s="29">
        <f t="shared" si="23"/>
        <v>0</v>
      </c>
      <c r="L119" s="29" t="e">
        <f t="shared" si="24"/>
        <v>#DIV/0!</v>
      </c>
      <c r="M119" s="63">
        <f t="shared" si="25"/>
        <v>65</v>
      </c>
    </row>
    <row r="120" spans="1:13" ht="15.75" hidden="1">
      <c r="A120" s="4" t="s">
        <v>99</v>
      </c>
      <c r="B120" s="24">
        <f t="shared" si="27"/>
        <v>69.166666666666671</v>
      </c>
      <c r="C120" s="26">
        <v>83</v>
      </c>
      <c r="E120" s="21">
        <f t="shared" si="30"/>
        <v>69.166666666666671</v>
      </c>
      <c r="F120" s="63"/>
      <c r="H120" s="29" t="e">
        <f t="shared" si="20"/>
        <v>#DIV/0!</v>
      </c>
      <c r="I120" s="29">
        <f t="shared" si="21"/>
        <v>0</v>
      </c>
      <c r="J120" s="29">
        <f t="shared" si="22"/>
        <v>0</v>
      </c>
      <c r="K120" s="29">
        <f t="shared" si="23"/>
        <v>0</v>
      </c>
      <c r="L120" s="29" t="e">
        <f t="shared" si="24"/>
        <v>#DIV/0!</v>
      </c>
      <c r="M120" s="63">
        <f t="shared" si="25"/>
        <v>69.166666666666671</v>
      </c>
    </row>
    <row r="121" spans="1:13" ht="15.75" hidden="1">
      <c r="A121" s="4" t="s">
        <v>70</v>
      </c>
      <c r="B121" s="24">
        <f t="shared" si="27"/>
        <v>49.166666666666664</v>
      </c>
      <c r="C121" s="26">
        <v>59</v>
      </c>
      <c r="E121" s="21">
        <f t="shared" si="30"/>
        <v>49.166666666666664</v>
      </c>
      <c r="F121" s="63"/>
      <c r="H121" s="29" t="e">
        <f t="shared" si="20"/>
        <v>#DIV/0!</v>
      </c>
      <c r="I121" s="29">
        <f t="shared" si="21"/>
        <v>0</v>
      </c>
      <c r="J121" s="29">
        <f t="shared" si="22"/>
        <v>0</v>
      </c>
      <c r="K121" s="29">
        <f t="shared" si="23"/>
        <v>0</v>
      </c>
      <c r="L121" s="29" t="e">
        <f t="shared" si="24"/>
        <v>#DIV/0!</v>
      </c>
      <c r="M121" s="63">
        <f t="shared" si="25"/>
        <v>49.166666666666664</v>
      </c>
    </row>
    <row r="122" spans="1:13" ht="15.75" hidden="1">
      <c r="A122" s="4" t="s">
        <v>133</v>
      </c>
      <c r="B122" s="24">
        <f t="shared" si="27"/>
        <v>120.83333333333333</v>
      </c>
      <c r="C122" s="26">
        <v>145</v>
      </c>
      <c r="E122" s="21">
        <f t="shared" si="30"/>
        <v>120.83333333333333</v>
      </c>
      <c r="F122" s="63"/>
      <c r="H122" s="29" t="e">
        <f t="shared" si="20"/>
        <v>#DIV/0!</v>
      </c>
      <c r="I122" s="29">
        <f t="shared" si="21"/>
        <v>0</v>
      </c>
      <c r="J122" s="29">
        <f t="shared" si="22"/>
        <v>0</v>
      </c>
      <c r="K122" s="29">
        <f t="shared" si="23"/>
        <v>0</v>
      </c>
      <c r="L122" s="29" t="e">
        <f t="shared" si="24"/>
        <v>#DIV/0!</v>
      </c>
      <c r="M122" s="63">
        <f t="shared" si="25"/>
        <v>120.83333333333333</v>
      </c>
    </row>
    <row r="123" spans="1:13" ht="15.75" hidden="1">
      <c r="A123" s="4" t="s">
        <v>229</v>
      </c>
      <c r="B123" s="24">
        <f t="shared" si="27"/>
        <v>54.166666666666664</v>
      </c>
      <c r="C123" s="26">
        <v>65</v>
      </c>
      <c r="E123" s="21">
        <f t="shared" si="30"/>
        <v>54.166666666666664</v>
      </c>
      <c r="F123" s="63"/>
      <c r="H123" s="29" t="e">
        <f t="shared" si="20"/>
        <v>#DIV/0!</v>
      </c>
      <c r="I123" s="29">
        <f t="shared" si="21"/>
        <v>0</v>
      </c>
      <c r="J123" s="29">
        <f t="shared" si="22"/>
        <v>0</v>
      </c>
      <c r="K123" s="29">
        <f t="shared" si="23"/>
        <v>0</v>
      </c>
      <c r="L123" s="29" t="e">
        <f t="shared" si="24"/>
        <v>#DIV/0!</v>
      </c>
      <c r="M123" s="63">
        <f t="shared" si="25"/>
        <v>54.166666666666664</v>
      </c>
    </row>
    <row r="124" spans="1:13" ht="15.75" hidden="1">
      <c r="A124" s="4" t="s">
        <v>71</v>
      </c>
      <c r="B124" s="24">
        <f t="shared" si="27"/>
        <v>93.333333333333329</v>
      </c>
      <c r="C124" s="26">
        <v>112</v>
      </c>
      <c r="E124" s="21">
        <f t="shared" si="30"/>
        <v>93.333333333333329</v>
      </c>
      <c r="F124" s="63"/>
      <c r="H124" s="29" t="e">
        <f t="shared" si="20"/>
        <v>#DIV/0!</v>
      </c>
      <c r="I124" s="29">
        <f t="shared" si="21"/>
        <v>0</v>
      </c>
      <c r="J124" s="29">
        <f t="shared" si="22"/>
        <v>0</v>
      </c>
      <c r="K124" s="29">
        <f t="shared" si="23"/>
        <v>0</v>
      </c>
      <c r="L124" s="29" t="e">
        <f t="shared" si="24"/>
        <v>#DIV/0!</v>
      </c>
      <c r="M124" s="63">
        <f t="shared" si="25"/>
        <v>93.333333333333329</v>
      </c>
    </row>
    <row r="125" spans="1:13" ht="20.100000000000001" customHeight="1">
      <c r="A125" s="5" t="s">
        <v>13</v>
      </c>
      <c r="B125" s="25"/>
      <c r="C125" s="43"/>
      <c r="E125" s="23"/>
      <c r="F125" s="63"/>
      <c r="H125" s="29" t="e">
        <f t="shared" si="20"/>
        <v>#DIV/0!</v>
      </c>
      <c r="I125" s="29">
        <f t="shared" si="21"/>
        <v>0</v>
      </c>
      <c r="J125" s="29">
        <f t="shared" si="22"/>
        <v>0</v>
      </c>
      <c r="K125" s="29">
        <f t="shared" si="23"/>
        <v>0</v>
      </c>
      <c r="L125" s="29" t="e">
        <f t="shared" si="24"/>
        <v>#DIV/0!</v>
      </c>
      <c r="M125" s="63">
        <f t="shared" si="25"/>
        <v>0</v>
      </c>
    </row>
    <row r="126" spans="1:13" s="29" customFormat="1" ht="15.75">
      <c r="A126" s="82" t="s">
        <v>194</v>
      </c>
      <c r="B126" s="73">
        <f t="shared" si="27"/>
        <v>28.058333333333334</v>
      </c>
      <c r="C126" s="74">
        <v>33.67</v>
      </c>
      <c r="E126" s="30">
        <f t="shared" si="30"/>
        <v>28.058333333333334</v>
      </c>
      <c r="F126" s="63"/>
      <c r="H126" s="29" t="e">
        <f t="shared" si="20"/>
        <v>#DIV/0!</v>
      </c>
      <c r="I126" s="29">
        <f t="shared" si="21"/>
        <v>0</v>
      </c>
      <c r="J126" s="29">
        <f t="shared" si="22"/>
        <v>0</v>
      </c>
      <c r="K126" s="29">
        <f t="shared" si="23"/>
        <v>0</v>
      </c>
      <c r="L126" s="29" t="e">
        <f t="shared" si="24"/>
        <v>#DIV/0!</v>
      </c>
      <c r="M126" s="63">
        <f t="shared" si="25"/>
        <v>28.058333333333334</v>
      </c>
    </row>
    <row r="127" spans="1:13" s="29" customFormat="1" ht="15.75">
      <c r="A127" s="4" t="s">
        <v>87</v>
      </c>
      <c r="B127" s="24">
        <f t="shared" si="27"/>
        <v>38.108333333333334</v>
      </c>
      <c r="C127" s="26">
        <v>45.73</v>
      </c>
      <c r="E127" s="30">
        <f t="shared" si="30"/>
        <v>38.108333333333334</v>
      </c>
      <c r="F127" s="63"/>
      <c r="H127" s="29" t="e">
        <f t="shared" si="20"/>
        <v>#DIV/0!</v>
      </c>
      <c r="I127" s="29">
        <f t="shared" si="21"/>
        <v>0</v>
      </c>
      <c r="J127" s="29">
        <f t="shared" si="22"/>
        <v>0</v>
      </c>
      <c r="K127" s="29">
        <f t="shared" si="23"/>
        <v>0</v>
      </c>
      <c r="L127" s="29" t="e">
        <f t="shared" si="24"/>
        <v>#DIV/0!</v>
      </c>
      <c r="M127" s="63">
        <f t="shared" si="25"/>
        <v>38.108333333333334</v>
      </c>
    </row>
    <row r="128" spans="1:13" s="29" customFormat="1" ht="15.75">
      <c r="A128" s="82" t="s">
        <v>86</v>
      </c>
      <c r="B128" s="73">
        <f t="shared" si="27"/>
        <v>81.033333333333331</v>
      </c>
      <c r="C128" s="74">
        <v>97.24</v>
      </c>
      <c r="E128" s="30">
        <f t="shared" si="30"/>
        <v>81.033333333333317</v>
      </c>
      <c r="F128" s="63"/>
      <c r="H128" s="29" t="e">
        <f t="shared" si="20"/>
        <v>#DIV/0!</v>
      </c>
      <c r="I128" s="29">
        <f t="shared" si="21"/>
        <v>0</v>
      </c>
      <c r="J128" s="29">
        <f t="shared" si="22"/>
        <v>0</v>
      </c>
      <c r="K128" s="29">
        <f t="shared" si="23"/>
        <v>0</v>
      </c>
      <c r="L128" s="29" t="e">
        <f t="shared" si="24"/>
        <v>#DIV/0!</v>
      </c>
      <c r="M128" s="63">
        <f t="shared" si="25"/>
        <v>81.033333333333331</v>
      </c>
    </row>
    <row r="129" spans="1:13" s="29" customFormat="1" ht="15.75">
      <c r="A129" s="82" t="s">
        <v>101</v>
      </c>
      <c r="B129" s="73">
        <f t="shared" si="27"/>
        <v>104.86666666666667</v>
      </c>
      <c r="C129" s="74">
        <v>125.84</v>
      </c>
      <c r="E129" s="30">
        <f t="shared" si="30"/>
        <v>104.86666666666666</v>
      </c>
      <c r="F129" s="63"/>
      <c r="H129" s="29" t="e">
        <f t="shared" si="20"/>
        <v>#DIV/0!</v>
      </c>
      <c r="I129" s="29">
        <f t="shared" si="21"/>
        <v>0</v>
      </c>
      <c r="J129" s="29">
        <f t="shared" si="22"/>
        <v>0</v>
      </c>
      <c r="K129" s="29">
        <f t="shared" si="23"/>
        <v>0</v>
      </c>
      <c r="L129" s="29" t="e">
        <f t="shared" si="24"/>
        <v>#DIV/0!</v>
      </c>
      <c r="M129" s="63">
        <f t="shared" si="25"/>
        <v>104.86666666666667</v>
      </c>
    </row>
    <row r="130" spans="1:13" s="29" customFormat="1" ht="15.75">
      <c r="A130" s="82" t="s">
        <v>325</v>
      </c>
      <c r="B130" s="73">
        <f t="shared" si="27"/>
        <v>75.316666666666663</v>
      </c>
      <c r="C130" s="74">
        <v>90.38</v>
      </c>
      <c r="E130" s="30">
        <f t="shared" si="30"/>
        <v>75.316666666666663</v>
      </c>
      <c r="F130" s="63"/>
      <c r="H130" s="29" t="e">
        <f t="shared" si="20"/>
        <v>#DIV/0!</v>
      </c>
      <c r="I130" s="29">
        <f t="shared" si="21"/>
        <v>0</v>
      </c>
      <c r="J130" s="29">
        <f t="shared" si="22"/>
        <v>0</v>
      </c>
      <c r="K130" s="29">
        <f t="shared" si="23"/>
        <v>0</v>
      </c>
      <c r="L130" s="29" t="e">
        <f t="shared" si="24"/>
        <v>#DIV/0!</v>
      </c>
      <c r="M130" s="63">
        <f t="shared" si="25"/>
        <v>75.316666666666663</v>
      </c>
    </row>
    <row r="131" spans="1:13" s="29" customFormat="1" ht="15.75">
      <c r="A131" s="82" t="s">
        <v>127</v>
      </c>
      <c r="B131" s="73">
        <f t="shared" si="27"/>
        <v>119.16666666666667</v>
      </c>
      <c r="C131" s="74">
        <v>143</v>
      </c>
      <c r="E131" s="30">
        <f t="shared" si="30"/>
        <v>119.16666666666667</v>
      </c>
      <c r="F131" s="63"/>
      <c r="H131" s="29" t="e">
        <f t="shared" si="20"/>
        <v>#DIV/0!</v>
      </c>
      <c r="I131" s="29">
        <f t="shared" si="21"/>
        <v>0</v>
      </c>
      <c r="J131" s="29">
        <f t="shared" si="22"/>
        <v>0</v>
      </c>
      <c r="K131" s="29">
        <f t="shared" si="23"/>
        <v>0</v>
      </c>
      <c r="L131" s="29" t="e">
        <f t="shared" si="24"/>
        <v>#DIV/0!</v>
      </c>
      <c r="M131" s="63">
        <f t="shared" si="25"/>
        <v>119.16666666666667</v>
      </c>
    </row>
    <row r="132" spans="1:13" s="29" customFormat="1" ht="15.75">
      <c r="A132" s="82" t="s">
        <v>195</v>
      </c>
      <c r="B132" s="73">
        <f t="shared" si="27"/>
        <v>46.716666666666669</v>
      </c>
      <c r="C132" s="74">
        <v>56.06</v>
      </c>
      <c r="E132" s="30">
        <f t="shared" si="30"/>
        <v>46.716666666666669</v>
      </c>
      <c r="F132" s="63"/>
      <c r="H132" s="29" t="e">
        <f t="shared" si="20"/>
        <v>#DIV/0!</v>
      </c>
      <c r="I132" s="29">
        <f t="shared" si="21"/>
        <v>0</v>
      </c>
      <c r="J132" s="29">
        <f t="shared" si="22"/>
        <v>0</v>
      </c>
      <c r="K132" s="29">
        <f t="shared" si="23"/>
        <v>0</v>
      </c>
      <c r="L132" s="29" t="e">
        <f t="shared" si="24"/>
        <v>#DIV/0!</v>
      </c>
      <c r="M132" s="63">
        <f t="shared" si="25"/>
        <v>46.716666666666669</v>
      </c>
    </row>
    <row r="133" spans="1:13" s="29" customFormat="1" ht="15.75">
      <c r="A133" s="82" t="s">
        <v>122</v>
      </c>
      <c r="B133" s="73">
        <f t="shared" si="27"/>
        <v>73.333333333333329</v>
      </c>
      <c r="C133" s="74">
        <v>88</v>
      </c>
      <c r="E133" s="30">
        <f t="shared" si="30"/>
        <v>73.333333333333329</v>
      </c>
      <c r="F133" s="63">
        <v>67</v>
      </c>
      <c r="H133" s="29">
        <f t="shared" si="20"/>
        <v>9.4527363184079434</v>
      </c>
      <c r="I133" s="29">
        <f t="shared" si="21"/>
        <v>73.7</v>
      </c>
      <c r="J133" s="29">
        <v>88</v>
      </c>
      <c r="K133" s="29">
        <f t="shared" si="23"/>
        <v>73.333333333333343</v>
      </c>
      <c r="L133" s="29">
        <f t="shared" si="24"/>
        <v>9.4527363184079718</v>
      </c>
      <c r="M133" s="63">
        <f t="shared" si="25"/>
        <v>0</v>
      </c>
    </row>
    <row r="134" spans="1:13" s="29" customFormat="1" ht="15.75">
      <c r="A134" s="82" t="s">
        <v>141</v>
      </c>
      <c r="B134" s="73">
        <f t="shared" si="27"/>
        <v>140.83333333333334</v>
      </c>
      <c r="C134" s="74">
        <v>169</v>
      </c>
      <c r="E134" s="30">
        <f t="shared" si="30"/>
        <v>140.83333333333334</v>
      </c>
      <c r="F134" s="63">
        <v>131.30000000000001</v>
      </c>
      <c r="H134" s="29">
        <f t="shared" si="20"/>
        <v>7.2607260726072553</v>
      </c>
      <c r="I134" s="29">
        <f t="shared" si="21"/>
        <v>144.43000000000004</v>
      </c>
      <c r="J134" s="29">
        <v>169</v>
      </c>
      <c r="K134" s="29">
        <f t="shared" si="23"/>
        <v>140.83333333333334</v>
      </c>
      <c r="L134" s="29">
        <f t="shared" si="24"/>
        <v>7.2607260726072553</v>
      </c>
      <c r="M134" s="63">
        <f t="shared" si="25"/>
        <v>0</v>
      </c>
    </row>
    <row r="135" spans="1:13" ht="21" customHeight="1">
      <c r="A135" s="3" t="s">
        <v>14</v>
      </c>
      <c r="B135" s="25"/>
      <c r="C135" s="43"/>
      <c r="E135" s="23"/>
      <c r="F135" s="63"/>
      <c r="H135" s="29" t="e">
        <f t="shared" ref="H135:H163" si="31">B135/F135*100-100</f>
        <v>#DIV/0!</v>
      </c>
      <c r="I135" s="29">
        <f t="shared" ref="I135:I163" si="32">F135*1.1</f>
        <v>0</v>
      </c>
      <c r="J135" s="29">
        <f t="shared" ref="J135:J158" si="33">I135*1.2</f>
        <v>0</v>
      </c>
      <c r="K135" s="29">
        <f t="shared" ref="K135:K163" si="34">J135/1.2</f>
        <v>0</v>
      </c>
      <c r="L135" s="29" t="e">
        <f t="shared" ref="L135:L163" si="35">K135/F135*100-100</f>
        <v>#DIV/0!</v>
      </c>
      <c r="M135" s="63">
        <f t="shared" ref="M135:M170" si="36">B135+-K135</f>
        <v>0</v>
      </c>
    </row>
    <row r="136" spans="1:13" ht="15.75" hidden="1">
      <c r="A136" s="7" t="s">
        <v>15</v>
      </c>
      <c r="B136" s="24">
        <f t="shared" si="27"/>
        <v>18.75</v>
      </c>
      <c r="C136" s="26">
        <v>22.5</v>
      </c>
      <c r="E136" s="21">
        <f t="shared" si="30"/>
        <v>18.75</v>
      </c>
      <c r="F136" s="63"/>
      <c r="H136" s="29" t="e">
        <f t="shared" si="31"/>
        <v>#DIV/0!</v>
      </c>
      <c r="I136" s="29">
        <f t="shared" si="32"/>
        <v>0</v>
      </c>
      <c r="J136" s="29">
        <f t="shared" si="33"/>
        <v>0</v>
      </c>
      <c r="K136" s="29">
        <f t="shared" si="34"/>
        <v>0</v>
      </c>
      <c r="L136" s="29" t="e">
        <f t="shared" si="35"/>
        <v>#DIV/0!</v>
      </c>
      <c r="M136" s="63">
        <f t="shared" si="36"/>
        <v>18.75</v>
      </c>
    </row>
    <row r="137" spans="1:13" s="29" customFormat="1" ht="15.75">
      <c r="A137" s="84" t="s">
        <v>61</v>
      </c>
      <c r="B137" s="73">
        <f t="shared" si="27"/>
        <v>52.5</v>
      </c>
      <c r="C137" s="74">
        <v>63</v>
      </c>
      <c r="E137" s="30">
        <f t="shared" si="30"/>
        <v>52.5</v>
      </c>
      <c r="F137" s="63">
        <v>48.5</v>
      </c>
      <c r="H137" s="29">
        <f t="shared" si="31"/>
        <v>8.2474226804123703</v>
      </c>
      <c r="I137" s="29">
        <f t="shared" si="32"/>
        <v>53.35</v>
      </c>
      <c r="J137" s="29">
        <v>63</v>
      </c>
      <c r="K137" s="29">
        <f t="shared" si="34"/>
        <v>52.5</v>
      </c>
      <c r="L137" s="29">
        <f t="shared" si="35"/>
        <v>8.2474226804123703</v>
      </c>
      <c r="M137" s="63">
        <f t="shared" si="36"/>
        <v>0</v>
      </c>
    </row>
    <row r="138" spans="1:13" s="29" customFormat="1" ht="15.75">
      <c r="A138" s="84" t="s">
        <v>146</v>
      </c>
      <c r="B138" s="73">
        <f t="shared" si="27"/>
        <v>52.5</v>
      </c>
      <c r="C138" s="74">
        <v>63</v>
      </c>
      <c r="E138" s="30">
        <f t="shared" si="30"/>
        <v>52.5</v>
      </c>
      <c r="F138" s="63">
        <v>48.5</v>
      </c>
      <c r="H138" s="29">
        <f t="shared" si="31"/>
        <v>8.2474226804123703</v>
      </c>
      <c r="I138" s="29">
        <f t="shared" si="32"/>
        <v>53.35</v>
      </c>
      <c r="J138" s="29">
        <v>63</v>
      </c>
      <c r="K138" s="29">
        <f t="shared" si="34"/>
        <v>52.5</v>
      </c>
      <c r="L138" s="29">
        <f t="shared" si="35"/>
        <v>8.2474226804123703</v>
      </c>
      <c r="M138" s="63">
        <f t="shared" si="36"/>
        <v>0</v>
      </c>
    </row>
    <row r="139" spans="1:13" s="29" customFormat="1" ht="15.75">
      <c r="A139" s="82" t="s">
        <v>196</v>
      </c>
      <c r="B139" s="73">
        <f t="shared" si="27"/>
        <v>22.425000000000001</v>
      </c>
      <c r="C139" s="74">
        <v>26.91</v>
      </c>
      <c r="E139" s="30">
        <f t="shared" si="30"/>
        <v>22.425000000000001</v>
      </c>
      <c r="F139" s="63"/>
      <c r="H139" s="29" t="e">
        <f t="shared" si="31"/>
        <v>#DIV/0!</v>
      </c>
      <c r="I139" s="29">
        <f t="shared" si="32"/>
        <v>0</v>
      </c>
      <c r="J139" s="29">
        <f t="shared" si="33"/>
        <v>0</v>
      </c>
      <c r="K139" s="29">
        <f t="shared" si="34"/>
        <v>0</v>
      </c>
      <c r="L139" s="29" t="e">
        <f t="shared" si="35"/>
        <v>#DIV/0!</v>
      </c>
      <c r="M139" s="63">
        <f t="shared" si="36"/>
        <v>22.425000000000001</v>
      </c>
    </row>
    <row r="140" spans="1:13" s="29" customFormat="1" ht="15.75">
      <c r="A140" s="2" t="s">
        <v>91</v>
      </c>
      <c r="B140" s="24">
        <f t="shared" si="27"/>
        <v>26.508333333333333</v>
      </c>
      <c r="C140" s="26">
        <v>31.81</v>
      </c>
      <c r="E140" s="30">
        <f t="shared" si="30"/>
        <v>26.508333333333333</v>
      </c>
      <c r="F140" s="63"/>
      <c r="H140" s="29" t="e">
        <f t="shared" si="31"/>
        <v>#DIV/0!</v>
      </c>
      <c r="I140" s="29">
        <f t="shared" si="32"/>
        <v>0</v>
      </c>
      <c r="J140" s="29">
        <f t="shared" si="33"/>
        <v>0</v>
      </c>
      <c r="K140" s="29">
        <f t="shared" si="34"/>
        <v>0</v>
      </c>
      <c r="L140" s="29" t="e">
        <f t="shared" si="35"/>
        <v>#DIV/0!</v>
      </c>
      <c r="M140" s="63">
        <f t="shared" si="36"/>
        <v>26.508333333333333</v>
      </c>
    </row>
    <row r="141" spans="1:13" s="29" customFormat="1" ht="15.75">
      <c r="A141" s="83" t="s">
        <v>290</v>
      </c>
      <c r="B141" s="73">
        <f t="shared" si="27"/>
        <v>31.441666666666663</v>
      </c>
      <c r="C141" s="74">
        <v>37.729999999999997</v>
      </c>
      <c r="E141" s="30">
        <f t="shared" si="30"/>
        <v>31.441666666666663</v>
      </c>
      <c r="F141" s="63"/>
      <c r="H141" s="29" t="e">
        <f t="shared" si="31"/>
        <v>#DIV/0!</v>
      </c>
      <c r="I141" s="29">
        <f t="shared" si="32"/>
        <v>0</v>
      </c>
      <c r="J141" s="29">
        <f t="shared" si="33"/>
        <v>0</v>
      </c>
      <c r="K141" s="29">
        <f t="shared" si="34"/>
        <v>0</v>
      </c>
      <c r="L141" s="29" t="e">
        <f t="shared" si="35"/>
        <v>#DIV/0!</v>
      </c>
      <c r="M141" s="63">
        <f t="shared" si="36"/>
        <v>31.441666666666663</v>
      </c>
    </row>
    <row r="142" spans="1:13" s="29" customFormat="1" ht="15.75">
      <c r="A142" s="83" t="s">
        <v>326</v>
      </c>
      <c r="B142" s="73">
        <f t="shared" si="27"/>
        <v>56.724999999999994</v>
      </c>
      <c r="C142" s="74">
        <v>68.069999999999993</v>
      </c>
      <c r="E142" s="30">
        <f t="shared" si="30"/>
        <v>56.724999999999994</v>
      </c>
      <c r="F142" s="63"/>
      <c r="H142" s="29" t="e">
        <f t="shared" si="31"/>
        <v>#DIV/0!</v>
      </c>
      <c r="I142" s="29">
        <f t="shared" si="32"/>
        <v>0</v>
      </c>
      <c r="J142" s="29">
        <f t="shared" si="33"/>
        <v>0</v>
      </c>
      <c r="K142" s="29">
        <f t="shared" si="34"/>
        <v>0</v>
      </c>
      <c r="L142" s="29" t="e">
        <f t="shared" si="35"/>
        <v>#DIV/0!</v>
      </c>
      <c r="M142" s="63">
        <f t="shared" si="36"/>
        <v>56.724999999999994</v>
      </c>
    </row>
    <row r="143" spans="1:13" s="29" customFormat="1" ht="15.75">
      <c r="A143" s="83" t="s">
        <v>92</v>
      </c>
      <c r="B143" s="73">
        <f t="shared" si="27"/>
        <v>44.333333333333336</v>
      </c>
      <c r="C143" s="74">
        <v>53.2</v>
      </c>
      <c r="E143" s="30">
        <f t="shared" si="30"/>
        <v>44.333333333333336</v>
      </c>
      <c r="F143" s="63"/>
      <c r="H143" s="29" t="e">
        <f t="shared" si="31"/>
        <v>#DIV/0!</v>
      </c>
      <c r="I143" s="29">
        <f t="shared" si="32"/>
        <v>0</v>
      </c>
      <c r="J143" s="29">
        <f t="shared" si="33"/>
        <v>0</v>
      </c>
      <c r="K143" s="29">
        <f t="shared" si="34"/>
        <v>0</v>
      </c>
      <c r="L143" s="29" t="e">
        <f t="shared" si="35"/>
        <v>#DIV/0!</v>
      </c>
      <c r="M143" s="63">
        <f t="shared" si="36"/>
        <v>44.333333333333336</v>
      </c>
    </row>
    <row r="144" spans="1:13" s="29" customFormat="1" ht="15.75">
      <c r="A144" s="83" t="s">
        <v>327</v>
      </c>
      <c r="B144" s="73">
        <f t="shared" si="27"/>
        <v>34.316666666666663</v>
      </c>
      <c r="C144" s="74">
        <v>41.18</v>
      </c>
      <c r="E144" s="30">
        <f t="shared" si="30"/>
        <v>34.31666666666667</v>
      </c>
      <c r="F144" s="63"/>
      <c r="H144" s="29" t="e">
        <f t="shared" si="31"/>
        <v>#DIV/0!</v>
      </c>
      <c r="I144" s="29">
        <f t="shared" si="32"/>
        <v>0</v>
      </c>
      <c r="J144" s="29">
        <f t="shared" si="33"/>
        <v>0</v>
      </c>
      <c r="K144" s="29">
        <f t="shared" si="34"/>
        <v>0</v>
      </c>
      <c r="L144" s="29" t="e">
        <f t="shared" si="35"/>
        <v>#DIV/0!</v>
      </c>
      <c r="M144" s="63">
        <f t="shared" si="36"/>
        <v>34.316666666666663</v>
      </c>
    </row>
    <row r="145" spans="1:13" s="29" customFormat="1" ht="15.75">
      <c r="A145" s="83" t="s">
        <v>328</v>
      </c>
      <c r="B145" s="73">
        <f t="shared" si="27"/>
        <v>35.274999999999999</v>
      </c>
      <c r="C145" s="74">
        <v>42.33</v>
      </c>
      <c r="E145" s="30">
        <f t="shared" si="30"/>
        <v>35.274999999999999</v>
      </c>
      <c r="F145" s="63"/>
      <c r="H145" s="29" t="e">
        <f t="shared" si="31"/>
        <v>#DIV/0!</v>
      </c>
      <c r="I145" s="29">
        <f t="shared" si="32"/>
        <v>0</v>
      </c>
      <c r="J145" s="29">
        <f t="shared" si="33"/>
        <v>0</v>
      </c>
      <c r="K145" s="29">
        <f t="shared" si="34"/>
        <v>0</v>
      </c>
      <c r="L145" s="29" t="e">
        <f t="shared" si="35"/>
        <v>#DIV/0!</v>
      </c>
      <c r="M145" s="63">
        <f t="shared" si="36"/>
        <v>35.274999999999999</v>
      </c>
    </row>
    <row r="146" spans="1:13" s="29" customFormat="1" ht="15.75">
      <c r="A146" s="83" t="s">
        <v>329</v>
      </c>
      <c r="B146" s="73">
        <f t="shared" si="27"/>
        <v>29.15</v>
      </c>
      <c r="C146" s="74">
        <v>34.979999999999997</v>
      </c>
      <c r="E146" s="30">
        <f t="shared" si="30"/>
        <v>29.15</v>
      </c>
      <c r="F146" s="63"/>
      <c r="H146" s="29" t="e">
        <f t="shared" si="31"/>
        <v>#DIV/0!</v>
      </c>
      <c r="I146" s="29">
        <f t="shared" si="32"/>
        <v>0</v>
      </c>
      <c r="J146" s="29">
        <f t="shared" si="33"/>
        <v>0</v>
      </c>
      <c r="K146" s="29">
        <f t="shared" si="34"/>
        <v>0</v>
      </c>
      <c r="L146" s="29" t="e">
        <f t="shared" si="35"/>
        <v>#DIV/0!</v>
      </c>
      <c r="M146" s="63">
        <f t="shared" si="36"/>
        <v>29.15</v>
      </c>
    </row>
    <row r="147" spans="1:13" s="29" customFormat="1" ht="15.75">
      <c r="A147" s="83" t="s">
        <v>240</v>
      </c>
      <c r="B147" s="73">
        <f t="shared" si="27"/>
        <v>23.283333333333335</v>
      </c>
      <c r="C147" s="74">
        <v>27.94</v>
      </c>
      <c r="E147" s="30">
        <f t="shared" si="30"/>
        <v>23.283333333333335</v>
      </c>
      <c r="F147" s="63"/>
      <c r="H147" s="29" t="e">
        <f t="shared" si="31"/>
        <v>#DIV/0!</v>
      </c>
      <c r="I147" s="29">
        <f t="shared" si="32"/>
        <v>0</v>
      </c>
      <c r="J147" s="29">
        <f t="shared" si="33"/>
        <v>0</v>
      </c>
      <c r="K147" s="29">
        <f t="shared" si="34"/>
        <v>0</v>
      </c>
      <c r="L147" s="29" t="e">
        <f t="shared" si="35"/>
        <v>#DIV/0!</v>
      </c>
      <c r="M147" s="63">
        <f t="shared" si="36"/>
        <v>23.283333333333335</v>
      </c>
    </row>
    <row r="148" spans="1:13" ht="21.6" customHeight="1">
      <c r="A148" s="3" t="s">
        <v>16</v>
      </c>
      <c r="B148" s="25"/>
      <c r="C148" s="43"/>
      <c r="E148" s="23"/>
      <c r="F148" s="63"/>
      <c r="H148" s="29" t="e">
        <f t="shared" si="31"/>
        <v>#DIV/0!</v>
      </c>
      <c r="I148" s="29">
        <f t="shared" si="32"/>
        <v>0</v>
      </c>
      <c r="J148" s="29">
        <f t="shared" si="33"/>
        <v>0</v>
      </c>
      <c r="K148" s="29">
        <f t="shared" si="34"/>
        <v>0</v>
      </c>
      <c r="L148" s="29" t="e">
        <f t="shared" si="35"/>
        <v>#DIV/0!</v>
      </c>
      <c r="M148" s="63">
        <f t="shared" si="36"/>
        <v>0</v>
      </c>
    </row>
    <row r="149" spans="1:13" s="29" customFormat="1" ht="15.75">
      <c r="A149" s="83" t="s">
        <v>296</v>
      </c>
      <c r="B149" s="73">
        <f t="shared" si="27"/>
        <v>31.608333333333334</v>
      </c>
      <c r="C149" s="74">
        <v>37.93</v>
      </c>
      <c r="D149" s="29">
        <v>1</v>
      </c>
      <c r="E149" s="30">
        <f t="shared" si="30"/>
        <v>31.608333333333334</v>
      </c>
      <c r="F149" s="63"/>
      <c r="H149" s="29" t="e">
        <f t="shared" si="31"/>
        <v>#DIV/0!</v>
      </c>
      <c r="I149" s="29">
        <f t="shared" si="32"/>
        <v>0</v>
      </c>
      <c r="J149" s="29">
        <f t="shared" si="33"/>
        <v>0</v>
      </c>
      <c r="K149" s="29">
        <f t="shared" si="34"/>
        <v>0</v>
      </c>
      <c r="L149" s="29" t="e">
        <f t="shared" si="35"/>
        <v>#DIV/0!</v>
      </c>
      <c r="M149" s="63">
        <f t="shared" si="36"/>
        <v>31.608333333333334</v>
      </c>
    </row>
    <row r="150" spans="1:13" s="29" customFormat="1" ht="15.75">
      <c r="A150" s="83" t="s">
        <v>259</v>
      </c>
      <c r="B150" s="73">
        <f t="shared" si="27"/>
        <v>33.758333333333333</v>
      </c>
      <c r="C150" s="74">
        <v>40.51</v>
      </c>
      <c r="E150" s="30">
        <f t="shared" si="30"/>
        <v>33.758333333333326</v>
      </c>
      <c r="F150" s="63"/>
      <c r="H150" s="29" t="e">
        <f t="shared" si="31"/>
        <v>#DIV/0!</v>
      </c>
      <c r="I150" s="29">
        <f t="shared" si="32"/>
        <v>0</v>
      </c>
      <c r="J150" s="29">
        <f t="shared" si="33"/>
        <v>0</v>
      </c>
      <c r="K150" s="29">
        <f t="shared" si="34"/>
        <v>0</v>
      </c>
      <c r="L150" s="29" t="e">
        <f t="shared" si="35"/>
        <v>#DIV/0!</v>
      </c>
      <c r="M150" s="63">
        <f t="shared" si="36"/>
        <v>33.758333333333333</v>
      </c>
    </row>
    <row r="151" spans="1:13" s="29" customFormat="1" ht="15.75">
      <c r="A151" s="83" t="s">
        <v>309</v>
      </c>
      <c r="B151" s="73">
        <f t="shared" si="27"/>
        <v>37.958333333333329</v>
      </c>
      <c r="C151" s="74">
        <v>45.55</v>
      </c>
      <c r="E151" s="30"/>
      <c r="F151" s="63"/>
      <c r="H151" s="29" t="e">
        <f t="shared" si="31"/>
        <v>#DIV/0!</v>
      </c>
      <c r="I151" s="29">
        <f t="shared" si="32"/>
        <v>0</v>
      </c>
      <c r="J151" s="29">
        <f t="shared" si="33"/>
        <v>0</v>
      </c>
      <c r="K151" s="29">
        <f t="shared" si="34"/>
        <v>0</v>
      </c>
      <c r="L151" s="29" t="e">
        <f t="shared" si="35"/>
        <v>#DIV/0!</v>
      </c>
      <c r="M151" s="63">
        <f t="shared" si="36"/>
        <v>37.958333333333329</v>
      </c>
    </row>
    <row r="152" spans="1:13" s="29" customFormat="1" ht="15.75">
      <c r="A152" s="2" t="s">
        <v>125</v>
      </c>
      <c r="B152" s="24">
        <f t="shared" si="27"/>
        <v>32.358333333333334</v>
      </c>
      <c r="C152" s="26">
        <v>38.83</v>
      </c>
      <c r="E152" s="30">
        <f t="shared" si="30"/>
        <v>32.358333333333334</v>
      </c>
      <c r="F152" s="63"/>
      <c r="H152" s="29" t="e">
        <f t="shared" si="31"/>
        <v>#DIV/0!</v>
      </c>
      <c r="I152" s="29">
        <f t="shared" si="32"/>
        <v>0</v>
      </c>
      <c r="J152" s="29">
        <f t="shared" si="33"/>
        <v>0</v>
      </c>
      <c r="K152" s="29">
        <f t="shared" si="34"/>
        <v>0</v>
      </c>
      <c r="L152" s="29" t="e">
        <f t="shared" si="35"/>
        <v>#DIV/0!</v>
      </c>
      <c r="M152" s="63">
        <f t="shared" si="36"/>
        <v>32.358333333333334</v>
      </c>
    </row>
    <row r="153" spans="1:13" s="29" customFormat="1" ht="15.75" hidden="1">
      <c r="A153" s="66" t="s">
        <v>17</v>
      </c>
      <c r="B153" s="24">
        <f t="shared" si="27"/>
        <v>30</v>
      </c>
      <c r="C153" s="26">
        <v>36</v>
      </c>
      <c r="E153" s="30">
        <f t="shared" si="30"/>
        <v>30</v>
      </c>
      <c r="F153" s="63"/>
      <c r="H153" s="29" t="e">
        <f t="shared" si="31"/>
        <v>#DIV/0!</v>
      </c>
      <c r="I153" s="29">
        <f t="shared" si="32"/>
        <v>0</v>
      </c>
      <c r="J153" s="29">
        <f t="shared" si="33"/>
        <v>0</v>
      </c>
      <c r="K153" s="29">
        <f t="shared" si="34"/>
        <v>0</v>
      </c>
      <c r="L153" s="29" t="e">
        <f t="shared" si="35"/>
        <v>#DIV/0!</v>
      </c>
      <c r="M153" s="63">
        <f t="shared" si="36"/>
        <v>30</v>
      </c>
    </row>
    <row r="154" spans="1:13" s="29" customFormat="1" ht="15.75">
      <c r="A154" s="85" t="s">
        <v>254</v>
      </c>
      <c r="B154" s="73">
        <f t="shared" si="27"/>
        <v>66.75</v>
      </c>
      <c r="C154" s="74">
        <v>80.099999999999994</v>
      </c>
      <c r="E154" s="30">
        <f t="shared" si="30"/>
        <v>66.75</v>
      </c>
      <c r="F154" s="63"/>
      <c r="H154" s="29" t="e">
        <f t="shared" si="31"/>
        <v>#DIV/0!</v>
      </c>
      <c r="I154" s="29">
        <f t="shared" si="32"/>
        <v>0</v>
      </c>
      <c r="J154" s="29">
        <f t="shared" si="33"/>
        <v>0</v>
      </c>
      <c r="K154" s="29">
        <f t="shared" si="34"/>
        <v>0</v>
      </c>
      <c r="L154" s="29" t="e">
        <f t="shared" si="35"/>
        <v>#DIV/0!</v>
      </c>
      <c r="M154" s="63">
        <f t="shared" si="36"/>
        <v>66.75</v>
      </c>
    </row>
    <row r="155" spans="1:13" s="29" customFormat="1" ht="15" customHeight="1">
      <c r="A155" s="86" t="s">
        <v>126</v>
      </c>
      <c r="B155" s="73">
        <f t="shared" si="27"/>
        <v>38.800000000000004</v>
      </c>
      <c r="C155" s="74">
        <v>46.56</v>
      </c>
      <c r="E155" s="30">
        <f t="shared" si="30"/>
        <v>38.800000000000004</v>
      </c>
      <c r="F155" s="63"/>
      <c r="H155" s="29" t="e">
        <f t="shared" si="31"/>
        <v>#DIV/0!</v>
      </c>
      <c r="I155" s="29">
        <f t="shared" si="32"/>
        <v>0</v>
      </c>
      <c r="J155" s="29">
        <f t="shared" si="33"/>
        <v>0</v>
      </c>
      <c r="K155" s="29">
        <f t="shared" si="34"/>
        <v>0</v>
      </c>
      <c r="L155" s="29" t="e">
        <f t="shared" si="35"/>
        <v>#DIV/0!</v>
      </c>
      <c r="M155" s="63">
        <f t="shared" si="36"/>
        <v>38.800000000000004</v>
      </c>
    </row>
    <row r="156" spans="1:13" s="29" customFormat="1" ht="15.75" hidden="1">
      <c r="A156" s="67" t="s">
        <v>18</v>
      </c>
      <c r="B156" s="24">
        <f t="shared" si="27"/>
        <v>26.25</v>
      </c>
      <c r="C156" s="26">
        <v>31.5</v>
      </c>
      <c r="E156" s="30">
        <f t="shared" si="30"/>
        <v>26.25</v>
      </c>
      <c r="F156" s="63"/>
      <c r="H156" s="29" t="e">
        <f t="shared" si="31"/>
        <v>#DIV/0!</v>
      </c>
      <c r="I156" s="29">
        <f t="shared" si="32"/>
        <v>0</v>
      </c>
      <c r="J156" s="29">
        <f t="shared" si="33"/>
        <v>0</v>
      </c>
      <c r="K156" s="29">
        <f t="shared" si="34"/>
        <v>0</v>
      </c>
      <c r="L156" s="29" t="e">
        <f t="shared" si="35"/>
        <v>#DIV/0!</v>
      </c>
      <c r="M156" s="63">
        <f t="shared" si="36"/>
        <v>26.25</v>
      </c>
    </row>
    <row r="157" spans="1:13" s="29" customFormat="1" ht="15.75">
      <c r="A157" s="86" t="s">
        <v>93</v>
      </c>
      <c r="B157" s="73">
        <f t="shared" si="27"/>
        <v>64.616666666666674</v>
      </c>
      <c r="C157" s="74">
        <v>77.540000000000006</v>
      </c>
      <c r="E157" s="30">
        <f t="shared" si="30"/>
        <v>64.61666666666666</v>
      </c>
      <c r="F157" s="63"/>
      <c r="H157" s="29" t="e">
        <f t="shared" si="31"/>
        <v>#DIV/0!</v>
      </c>
      <c r="I157" s="29">
        <f t="shared" si="32"/>
        <v>0</v>
      </c>
      <c r="J157" s="29">
        <f t="shared" si="33"/>
        <v>0</v>
      </c>
      <c r="K157" s="29">
        <f t="shared" si="34"/>
        <v>0</v>
      </c>
      <c r="L157" s="29" t="e">
        <f t="shared" si="35"/>
        <v>#DIV/0!</v>
      </c>
      <c r="M157" s="63">
        <f t="shared" si="36"/>
        <v>64.616666666666674</v>
      </c>
    </row>
    <row r="158" spans="1:13" s="29" customFormat="1" ht="15.75">
      <c r="A158" s="83" t="s">
        <v>19</v>
      </c>
      <c r="B158" s="73">
        <f t="shared" si="27"/>
        <v>90.8</v>
      </c>
      <c r="C158" s="74">
        <v>108.96</v>
      </c>
      <c r="E158" s="30">
        <f t="shared" si="30"/>
        <v>90.8</v>
      </c>
      <c r="F158" s="63"/>
      <c r="H158" s="29" t="e">
        <f t="shared" si="31"/>
        <v>#DIV/0!</v>
      </c>
      <c r="I158" s="29">
        <f t="shared" si="32"/>
        <v>0</v>
      </c>
      <c r="J158" s="29">
        <f t="shared" si="33"/>
        <v>0</v>
      </c>
      <c r="K158" s="29">
        <f t="shared" si="34"/>
        <v>0</v>
      </c>
      <c r="L158" s="29" t="e">
        <f t="shared" si="35"/>
        <v>#DIV/0!</v>
      </c>
      <c r="M158" s="63">
        <f t="shared" si="36"/>
        <v>90.8</v>
      </c>
    </row>
    <row r="159" spans="1:13" s="29" customFormat="1" ht="15.75">
      <c r="A159" s="83" t="s">
        <v>316</v>
      </c>
      <c r="B159" s="73">
        <f t="shared" si="27"/>
        <v>87.5</v>
      </c>
      <c r="C159" s="74">
        <v>105</v>
      </c>
      <c r="E159" s="30">
        <f t="shared" si="30"/>
        <v>87.5</v>
      </c>
      <c r="F159" s="63">
        <v>79.099999999999994</v>
      </c>
      <c r="H159" s="29">
        <f t="shared" si="31"/>
        <v>10.619469026548686</v>
      </c>
      <c r="I159" s="29">
        <f t="shared" si="32"/>
        <v>87.01</v>
      </c>
      <c r="J159" s="29">
        <v>105</v>
      </c>
      <c r="K159" s="29">
        <f t="shared" si="34"/>
        <v>87.5</v>
      </c>
      <c r="L159" s="29">
        <f t="shared" si="35"/>
        <v>10.619469026548686</v>
      </c>
      <c r="M159" s="63">
        <f t="shared" si="36"/>
        <v>0</v>
      </c>
    </row>
    <row r="160" spans="1:13" s="29" customFormat="1" ht="15.75">
      <c r="A160" s="83" t="s">
        <v>81</v>
      </c>
      <c r="B160" s="73">
        <f t="shared" si="27"/>
        <v>121.66666666666667</v>
      </c>
      <c r="C160" s="74">
        <v>146</v>
      </c>
      <c r="E160" s="30">
        <f t="shared" si="30"/>
        <v>121.66666666666666</v>
      </c>
      <c r="F160" s="63">
        <v>111.1</v>
      </c>
      <c r="H160" s="29">
        <f t="shared" si="31"/>
        <v>9.5109510951095046</v>
      </c>
      <c r="I160" s="29">
        <f t="shared" si="32"/>
        <v>122.21000000000001</v>
      </c>
      <c r="J160" s="29">
        <v>146</v>
      </c>
      <c r="K160" s="29">
        <f t="shared" si="34"/>
        <v>121.66666666666667</v>
      </c>
      <c r="L160" s="29">
        <f t="shared" si="35"/>
        <v>9.5109510951095046</v>
      </c>
      <c r="M160" s="63">
        <f t="shared" si="36"/>
        <v>0</v>
      </c>
    </row>
    <row r="161" spans="1:13" s="29" customFormat="1" ht="15.75">
      <c r="A161" s="83" t="s">
        <v>112</v>
      </c>
      <c r="B161" s="73">
        <f t="shared" si="27"/>
        <v>121.66666666666667</v>
      </c>
      <c r="C161" s="74">
        <v>146</v>
      </c>
      <c r="E161" s="30">
        <f t="shared" si="30"/>
        <v>121.66666666666666</v>
      </c>
      <c r="F161" s="63">
        <v>111.1</v>
      </c>
      <c r="H161" s="29">
        <f t="shared" si="31"/>
        <v>9.5109510951095046</v>
      </c>
      <c r="I161" s="29">
        <f t="shared" si="32"/>
        <v>122.21000000000001</v>
      </c>
      <c r="J161" s="29">
        <v>146</v>
      </c>
      <c r="K161" s="29">
        <f t="shared" si="34"/>
        <v>121.66666666666667</v>
      </c>
      <c r="L161" s="29">
        <f t="shared" si="35"/>
        <v>9.5109510951095046</v>
      </c>
      <c r="M161" s="63">
        <f t="shared" si="36"/>
        <v>0</v>
      </c>
    </row>
    <row r="162" spans="1:13" s="29" customFormat="1" ht="15.75">
      <c r="A162" s="83" t="s">
        <v>255</v>
      </c>
      <c r="B162" s="73">
        <f t="shared" si="27"/>
        <v>120.83333333333333</v>
      </c>
      <c r="C162" s="74">
        <v>145</v>
      </c>
      <c r="E162" s="30"/>
      <c r="F162" s="63">
        <v>108.9</v>
      </c>
      <c r="H162" s="29">
        <f t="shared" si="31"/>
        <v>10.958065503520032</v>
      </c>
      <c r="I162" s="29">
        <f t="shared" si="32"/>
        <v>119.79000000000002</v>
      </c>
      <c r="J162" s="29">
        <v>145</v>
      </c>
      <c r="K162" s="29">
        <f t="shared" si="34"/>
        <v>120.83333333333334</v>
      </c>
      <c r="L162" s="29">
        <f t="shared" si="35"/>
        <v>10.958065503520061</v>
      </c>
      <c r="M162" s="63">
        <f t="shared" si="36"/>
        <v>0</v>
      </c>
    </row>
    <row r="163" spans="1:13" s="29" customFormat="1" ht="15.75">
      <c r="A163" s="83" t="s">
        <v>268</v>
      </c>
      <c r="B163" s="73">
        <f t="shared" si="27"/>
        <v>142.5</v>
      </c>
      <c r="C163" s="74">
        <v>171</v>
      </c>
      <c r="E163" s="30"/>
      <c r="F163" s="63">
        <v>129.69999999999999</v>
      </c>
      <c r="H163" s="29">
        <f t="shared" si="31"/>
        <v>9.8689282960678639</v>
      </c>
      <c r="I163" s="29">
        <f t="shared" si="32"/>
        <v>142.66999999999999</v>
      </c>
      <c r="J163" s="29">
        <v>171</v>
      </c>
      <c r="K163" s="29">
        <f t="shared" si="34"/>
        <v>142.5</v>
      </c>
      <c r="L163" s="29">
        <f t="shared" si="35"/>
        <v>9.8689282960678639</v>
      </c>
      <c r="M163" s="63">
        <f t="shared" si="36"/>
        <v>0</v>
      </c>
    </row>
    <row r="164" spans="1:13" s="29" customFormat="1" ht="15.75">
      <c r="A164" s="83" t="s">
        <v>20</v>
      </c>
      <c r="B164" s="73">
        <f t="shared" si="27"/>
        <v>112.91666666666667</v>
      </c>
      <c r="C164" s="74">
        <v>135.5</v>
      </c>
      <c r="E164" s="30">
        <f t="shared" si="30"/>
        <v>112.91666666666667</v>
      </c>
      <c r="F164" s="63"/>
      <c r="M164" s="63">
        <f t="shared" si="36"/>
        <v>112.91666666666667</v>
      </c>
    </row>
    <row r="165" spans="1:13" s="29" customFormat="1" ht="15.75">
      <c r="A165" s="83" t="s">
        <v>169</v>
      </c>
      <c r="B165" s="73">
        <f t="shared" si="27"/>
        <v>101.80833333333334</v>
      </c>
      <c r="C165" s="74">
        <v>122.17</v>
      </c>
      <c r="F165" s="63"/>
      <c r="M165" s="63">
        <f t="shared" si="36"/>
        <v>101.80833333333334</v>
      </c>
    </row>
    <row r="166" spans="1:13" s="29" customFormat="1" ht="15.75">
      <c r="A166" s="83" t="s">
        <v>164</v>
      </c>
      <c r="B166" s="73">
        <f t="shared" si="27"/>
        <v>105.15</v>
      </c>
      <c r="C166" s="74">
        <v>126.18</v>
      </c>
      <c r="E166" s="30">
        <f t="shared" si="30"/>
        <v>105.15</v>
      </c>
      <c r="F166" s="63"/>
      <c r="M166" s="63">
        <f t="shared" si="36"/>
        <v>105.15</v>
      </c>
    </row>
    <row r="167" spans="1:13" s="29" customFormat="1" ht="15.75">
      <c r="A167" s="87" t="s">
        <v>165</v>
      </c>
      <c r="B167" s="73">
        <f t="shared" si="27"/>
        <v>128.33333333333334</v>
      </c>
      <c r="C167" s="74">
        <v>154</v>
      </c>
      <c r="E167" s="30">
        <f t="shared" si="30"/>
        <v>128.33333333333334</v>
      </c>
      <c r="F167" s="63"/>
      <c r="M167" s="63">
        <f t="shared" si="36"/>
        <v>128.33333333333334</v>
      </c>
    </row>
    <row r="168" spans="1:13" s="29" customFormat="1" ht="15.75">
      <c r="A168" s="87" t="s">
        <v>60</v>
      </c>
      <c r="B168" s="73">
        <f t="shared" ref="B168:B235" si="37">C168-(C168*20/120)</f>
        <v>142.05000000000001</v>
      </c>
      <c r="C168" s="74">
        <v>170.46</v>
      </c>
      <c r="E168" s="30">
        <f t="shared" si="30"/>
        <v>142.05000000000001</v>
      </c>
      <c r="F168" s="63"/>
      <c r="M168" s="63">
        <f t="shared" si="36"/>
        <v>142.05000000000001</v>
      </c>
    </row>
    <row r="169" spans="1:13" s="29" customFormat="1" ht="15.75">
      <c r="A169" s="87" t="s">
        <v>128</v>
      </c>
      <c r="B169" s="73">
        <f t="shared" si="37"/>
        <v>122.98333333333335</v>
      </c>
      <c r="C169" s="74">
        <v>147.58000000000001</v>
      </c>
      <c r="E169" s="30">
        <f t="shared" si="30"/>
        <v>122.98333333333333</v>
      </c>
      <c r="F169" s="63"/>
      <c r="M169" s="63">
        <f t="shared" si="36"/>
        <v>122.98333333333335</v>
      </c>
    </row>
    <row r="170" spans="1:13" s="29" customFormat="1" ht="15.75">
      <c r="A170" s="87" t="s">
        <v>260</v>
      </c>
      <c r="B170" s="73">
        <f t="shared" si="37"/>
        <v>156.02499999999998</v>
      </c>
      <c r="C170" s="74">
        <v>187.23</v>
      </c>
      <c r="E170" s="30"/>
      <c r="F170" s="63"/>
      <c r="M170" s="63">
        <f t="shared" si="36"/>
        <v>156.02499999999998</v>
      </c>
    </row>
    <row r="171" spans="1:13" ht="21" customHeight="1">
      <c r="A171" s="8" t="s">
        <v>21</v>
      </c>
      <c r="B171" s="25"/>
      <c r="C171" s="43"/>
      <c r="E171" s="23"/>
      <c r="F171" s="63"/>
      <c r="J171" s="29"/>
      <c r="L171" s="29"/>
    </row>
    <row r="172" spans="1:13" ht="21" hidden="1" customHeight="1">
      <c r="A172" s="9" t="s">
        <v>22</v>
      </c>
      <c r="B172" s="24">
        <f t="shared" si="37"/>
        <v>132.5</v>
      </c>
      <c r="C172" s="26">
        <v>159</v>
      </c>
      <c r="E172" s="21">
        <f t="shared" si="30"/>
        <v>132.5</v>
      </c>
      <c r="F172" s="63"/>
      <c r="J172" s="29"/>
      <c r="L172" s="29"/>
    </row>
    <row r="173" spans="1:13" ht="20.45" hidden="1" customHeight="1">
      <c r="A173" s="9" t="s">
        <v>23</v>
      </c>
      <c r="B173" s="24">
        <f t="shared" si="37"/>
        <v>179.16666666666666</v>
      </c>
      <c r="C173" s="26">
        <v>215</v>
      </c>
      <c r="E173" s="21">
        <f t="shared" si="30"/>
        <v>179.16666666666669</v>
      </c>
      <c r="F173" s="63"/>
      <c r="J173" s="29"/>
      <c r="L173" s="29"/>
    </row>
    <row r="174" spans="1:13" ht="15.6" hidden="1" customHeight="1">
      <c r="A174" s="2" t="s">
        <v>24</v>
      </c>
      <c r="B174" s="24">
        <f t="shared" si="37"/>
        <v>77.916666666666671</v>
      </c>
      <c r="C174" s="26">
        <v>93.5</v>
      </c>
      <c r="E174" s="21">
        <f t="shared" si="30"/>
        <v>77.916666666666671</v>
      </c>
      <c r="F174" s="63"/>
      <c r="J174" s="29"/>
      <c r="L174" s="29"/>
    </row>
    <row r="175" spans="1:13" s="29" customFormat="1" ht="15.75">
      <c r="A175" s="82" t="s">
        <v>197</v>
      </c>
      <c r="B175" s="73">
        <f t="shared" si="37"/>
        <v>167.79166666666666</v>
      </c>
      <c r="C175" s="74">
        <v>201.35</v>
      </c>
      <c r="E175" s="30">
        <f t="shared" si="30"/>
        <v>167.79166666666669</v>
      </c>
      <c r="F175" s="63"/>
      <c r="H175" s="93"/>
    </row>
    <row r="176" spans="1:13" s="29" customFormat="1" ht="15.75">
      <c r="A176" s="82" t="s">
        <v>198</v>
      </c>
      <c r="B176" s="73">
        <f t="shared" si="37"/>
        <v>190.31666666666666</v>
      </c>
      <c r="C176" s="74">
        <v>228.38</v>
      </c>
      <c r="E176" s="30">
        <f t="shared" si="30"/>
        <v>190.31666666666666</v>
      </c>
      <c r="F176" s="63"/>
      <c r="H176" s="93"/>
    </row>
    <row r="177" spans="1:6" s="29" customFormat="1" ht="15.75">
      <c r="A177" s="4" t="s">
        <v>94</v>
      </c>
      <c r="B177" s="24">
        <f t="shared" si="37"/>
        <v>287.2</v>
      </c>
      <c r="C177" s="26">
        <v>344.64</v>
      </c>
      <c r="E177" s="30">
        <f t="shared" si="30"/>
        <v>287.2</v>
      </c>
      <c r="F177" s="63"/>
    </row>
    <row r="178" spans="1:6" s="29" customFormat="1" ht="15.75">
      <c r="A178" s="4" t="s">
        <v>242</v>
      </c>
      <c r="B178" s="24">
        <f t="shared" si="37"/>
        <v>446.56666666666666</v>
      </c>
      <c r="C178" s="26">
        <v>535.88</v>
      </c>
      <c r="E178" s="30">
        <f t="shared" si="30"/>
        <v>446.56666666666666</v>
      </c>
      <c r="F178" s="63"/>
    </row>
    <row r="179" spans="1:6" s="29" customFormat="1" ht="15.75" hidden="1">
      <c r="A179" s="68" t="s">
        <v>330</v>
      </c>
      <c r="B179" s="24">
        <f t="shared" ref="B179:B180" si="38">C179-(C179*20/120)</f>
        <v>179.16666666666666</v>
      </c>
      <c r="C179" s="26">
        <v>215</v>
      </c>
      <c r="E179" s="30">
        <f t="shared" ref="E179:E180" si="39">C179/120*100</f>
        <v>179.16666666666669</v>
      </c>
      <c r="F179" s="63">
        <f t="shared" ref="F179" si="40">C179*10/100+C179</f>
        <v>236.5</v>
      </c>
    </row>
    <row r="180" spans="1:6" s="29" customFormat="1" ht="15.75">
      <c r="A180" s="88" t="s">
        <v>331</v>
      </c>
      <c r="B180" s="73">
        <f t="shared" si="38"/>
        <v>333.66666666666663</v>
      </c>
      <c r="C180" s="74">
        <v>400.4</v>
      </c>
      <c r="E180" s="30">
        <f t="shared" si="39"/>
        <v>333.66666666666663</v>
      </c>
      <c r="F180" s="63"/>
    </row>
    <row r="181" spans="1:6" s="29" customFormat="1" ht="15.75">
      <c r="A181" s="89" t="s">
        <v>219</v>
      </c>
      <c r="B181" s="73">
        <f t="shared" si="37"/>
        <v>508.6</v>
      </c>
      <c r="C181" s="74">
        <v>610.32000000000005</v>
      </c>
      <c r="E181" s="30">
        <f t="shared" si="30"/>
        <v>508.6</v>
      </c>
      <c r="F181" s="63"/>
    </row>
    <row r="182" spans="1:6" s="29" customFormat="1" ht="15.75">
      <c r="A182" s="82" t="s">
        <v>147</v>
      </c>
      <c r="B182" s="73">
        <f t="shared" si="37"/>
        <v>411.0916666666667</v>
      </c>
      <c r="C182" s="74">
        <v>493.31</v>
      </c>
      <c r="E182" s="30">
        <f t="shared" si="30"/>
        <v>411.09166666666664</v>
      </c>
      <c r="F182" s="63"/>
    </row>
    <row r="183" spans="1:6" s="29" customFormat="1" ht="15.75">
      <c r="A183" s="82" t="s">
        <v>95</v>
      </c>
      <c r="B183" s="73">
        <f>C183-(C183*20/120)</f>
        <v>571.04999999999995</v>
      </c>
      <c r="C183" s="74">
        <v>685.26</v>
      </c>
      <c r="E183" s="30"/>
      <c r="F183" s="63"/>
    </row>
    <row r="184" spans="1:6" s="29" customFormat="1" ht="15.75">
      <c r="A184" s="82" t="s">
        <v>332</v>
      </c>
      <c r="B184" s="73">
        <f>C184-(C184*20/120)</f>
        <v>562.4666666666667</v>
      </c>
      <c r="C184" s="74">
        <v>674.96</v>
      </c>
      <c r="E184" s="30"/>
      <c r="F184" s="63"/>
    </row>
    <row r="185" spans="1:6" s="29" customFormat="1" ht="15.75">
      <c r="A185" s="88" t="s">
        <v>333</v>
      </c>
      <c r="B185" s="73">
        <f t="shared" ref="B185:B186" si="41">C185-(C185*20/120)</f>
        <v>343.2</v>
      </c>
      <c r="C185" s="74">
        <v>411.84</v>
      </c>
      <c r="E185" s="30">
        <f t="shared" ref="E185:E186" si="42">C185/120*100</f>
        <v>343.2</v>
      </c>
      <c r="F185" s="63"/>
    </row>
    <row r="186" spans="1:6" s="29" customFormat="1" ht="15.75">
      <c r="A186" s="88" t="s">
        <v>334</v>
      </c>
      <c r="B186" s="73">
        <f t="shared" si="41"/>
        <v>347.9666666666667</v>
      </c>
      <c r="C186" s="74">
        <v>417.56</v>
      </c>
      <c r="E186" s="30">
        <f t="shared" si="42"/>
        <v>347.9666666666667</v>
      </c>
      <c r="F186" s="63"/>
    </row>
    <row r="187" spans="1:6" ht="19.350000000000001" hidden="1" customHeight="1">
      <c r="A187" s="8" t="s">
        <v>25</v>
      </c>
      <c r="B187" s="25"/>
      <c r="C187" s="43"/>
      <c r="E187" s="23"/>
    </row>
    <row r="188" spans="1:6" ht="15.75" hidden="1">
      <c r="A188" s="2" t="s">
        <v>26</v>
      </c>
      <c r="B188" s="24">
        <f t="shared" si="37"/>
        <v>16.25</v>
      </c>
      <c r="C188" s="26">
        <v>19.5</v>
      </c>
      <c r="E188" s="21">
        <f t="shared" si="30"/>
        <v>16.25</v>
      </c>
    </row>
    <row r="189" spans="1:6" ht="15.75" hidden="1">
      <c r="A189" s="2" t="s">
        <v>27</v>
      </c>
      <c r="B189" s="24">
        <f t="shared" si="37"/>
        <v>23.75</v>
      </c>
      <c r="C189" s="26">
        <v>28.5</v>
      </c>
      <c r="E189" s="21">
        <f t="shared" si="30"/>
        <v>23.75</v>
      </c>
    </row>
    <row r="190" spans="1:6" ht="15.75" hidden="1">
      <c r="A190" s="2" t="s">
        <v>28</v>
      </c>
      <c r="B190" s="24">
        <f t="shared" si="37"/>
        <v>30</v>
      </c>
      <c r="C190" s="26">
        <v>36</v>
      </c>
      <c r="E190" s="21">
        <f t="shared" si="30"/>
        <v>30</v>
      </c>
    </row>
    <row r="191" spans="1:6" ht="15.75" hidden="1">
      <c r="A191" s="2" t="s">
        <v>148</v>
      </c>
      <c r="B191" s="24">
        <f t="shared" si="37"/>
        <v>40.833333333333336</v>
      </c>
      <c r="C191" s="26">
        <v>49</v>
      </c>
      <c r="E191" s="21">
        <f t="shared" si="30"/>
        <v>40.833333333333336</v>
      </c>
    </row>
    <row r="192" spans="1:6" ht="15.75" hidden="1">
      <c r="A192" s="11" t="s">
        <v>29</v>
      </c>
      <c r="B192" s="24">
        <f t="shared" si="37"/>
        <v>25.15</v>
      </c>
      <c r="C192" s="26">
        <v>30.18</v>
      </c>
      <c r="E192" s="21">
        <f t="shared" ref="E192:E265" si="43">C192/120*100</f>
        <v>25.15</v>
      </c>
    </row>
    <row r="193" spans="1:5" ht="15.75" hidden="1">
      <c r="A193" s="11" t="s">
        <v>30</v>
      </c>
      <c r="B193" s="24">
        <f t="shared" si="37"/>
        <v>32.233333333333334</v>
      </c>
      <c r="C193" s="26">
        <v>38.68</v>
      </c>
      <c r="E193" s="21">
        <f t="shared" si="43"/>
        <v>32.233333333333327</v>
      </c>
    </row>
    <row r="194" spans="1:5" ht="15.75" hidden="1">
      <c r="A194" s="11" t="s">
        <v>31</v>
      </c>
      <c r="B194" s="24">
        <f t="shared" si="37"/>
        <v>13.816666666666665</v>
      </c>
      <c r="C194" s="26">
        <v>16.579999999999998</v>
      </c>
      <c r="E194" s="21">
        <f t="shared" si="43"/>
        <v>13.816666666666666</v>
      </c>
    </row>
    <row r="195" spans="1:5" ht="15.75" hidden="1">
      <c r="A195" s="11" t="s">
        <v>32</v>
      </c>
      <c r="B195" s="24">
        <f t="shared" si="37"/>
        <v>17.358333333333331</v>
      </c>
      <c r="C195" s="26">
        <v>20.83</v>
      </c>
      <c r="E195" s="21">
        <f t="shared" si="43"/>
        <v>17.358333333333331</v>
      </c>
    </row>
    <row r="196" spans="1:5" ht="15.75" hidden="1">
      <c r="A196" s="11" t="s">
        <v>33</v>
      </c>
      <c r="B196" s="24">
        <f t="shared" si="37"/>
        <v>22.316666666666666</v>
      </c>
      <c r="C196" s="26">
        <v>26.78</v>
      </c>
      <c r="E196" s="21">
        <f t="shared" si="43"/>
        <v>22.316666666666666</v>
      </c>
    </row>
    <row r="197" spans="1:5" ht="23.25" hidden="1">
      <c r="A197" s="3" t="s">
        <v>34</v>
      </c>
      <c r="B197" s="25"/>
      <c r="C197" s="43"/>
      <c r="E197" s="23"/>
    </row>
    <row r="198" spans="1:5" ht="15.75" hidden="1">
      <c r="A198" s="11" t="s">
        <v>113</v>
      </c>
      <c r="B198" s="24">
        <f t="shared" si="37"/>
        <v>58.441666666666663</v>
      </c>
      <c r="C198" s="26">
        <v>70.13</v>
      </c>
      <c r="E198" s="21">
        <f t="shared" si="43"/>
        <v>58.441666666666656</v>
      </c>
    </row>
    <row r="199" spans="1:5" ht="15.75" hidden="1">
      <c r="A199" s="12" t="s">
        <v>114</v>
      </c>
      <c r="B199" s="24">
        <f t="shared" si="37"/>
        <v>31.524999999999999</v>
      </c>
      <c r="C199" s="26">
        <v>37.83</v>
      </c>
      <c r="E199" s="21">
        <f t="shared" si="43"/>
        <v>31.524999999999999</v>
      </c>
    </row>
    <row r="200" spans="1:5" ht="18.600000000000001" hidden="1" customHeight="1">
      <c r="A200" s="13" t="s">
        <v>35</v>
      </c>
      <c r="B200" s="25"/>
      <c r="C200" s="43"/>
      <c r="E200" s="23"/>
    </row>
    <row r="201" spans="1:5" ht="15.75" hidden="1">
      <c r="A201" s="11" t="s">
        <v>36</v>
      </c>
      <c r="B201" s="24">
        <f t="shared" si="37"/>
        <v>12.683333333333334</v>
      </c>
      <c r="C201" s="26">
        <v>15.22</v>
      </c>
      <c r="E201" s="21">
        <f t="shared" si="43"/>
        <v>12.683333333333332</v>
      </c>
    </row>
    <row r="202" spans="1:5" ht="15.75" hidden="1">
      <c r="A202" s="11" t="s">
        <v>137</v>
      </c>
      <c r="B202" s="24">
        <f t="shared" si="37"/>
        <v>16.566666666666666</v>
      </c>
      <c r="C202" s="26">
        <v>19.88</v>
      </c>
      <c r="E202" s="21">
        <f t="shared" si="43"/>
        <v>16.566666666666666</v>
      </c>
    </row>
    <row r="203" spans="1:5" ht="15.75" hidden="1">
      <c r="A203" s="11" t="s">
        <v>142</v>
      </c>
      <c r="B203" s="24">
        <f t="shared" si="37"/>
        <v>0</v>
      </c>
      <c r="C203" s="44"/>
      <c r="E203" s="21">
        <f t="shared" si="43"/>
        <v>0</v>
      </c>
    </row>
    <row r="204" spans="1:5" ht="15.75" hidden="1">
      <c r="A204" s="11" t="s">
        <v>143</v>
      </c>
      <c r="B204" s="24">
        <f t="shared" si="37"/>
        <v>0</v>
      </c>
      <c r="C204" s="26"/>
      <c r="E204" s="21">
        <f t="shared" si="43"/>
        <v>0</v>
      </c>
    </row>
    <row r="205" spans="1:5" ht="15.75" hidden="1">
      <c r="A205" s="11" t="s">
        <v>144</v>
      </c>
      <c r="B205" s="24">
        <f t="shared" si="37"/>
        <v>15.583333333333332</v>
      </c>
      <c r="C205" s="26">
        <v>18.7</v>
      </c>
      <c r="E205" s="21">
        <f t="shared" si="43"/>
        <v>15.583333333333332</v>
      </c>
    </row>
    <row r="206" spans="1:5" ht="15.75" hidden="1">
      <c r="A206" s="11" t="s">
        <v>138</v>
      </c>
      <c r="B206" s="24">
        <f t="shared" si="37"/>
        <v>42.15</v>
      </c>
      <c r="C206" s="26">
        <v>50.58</v>
      </c>
      <c r="E206" s="21">
        <f t="shared" si="43"/>
        <v>42.15</v>
      </c>
    </row>
    <row r="207" spans="1:5" ht="15.75" hidden="1">
      <c r="A207" s="11" t="s">
        <v>139</v>
      </c>
      <c r="B207" s="24">
        <f t="shared" si="37"/>
        <v>42.15</v>
      </c>
      <c r="C207" s="26">
        <v>50.58</v>
      </c>
      <c r="E207" s="21">
        <f t="shared" si="43"/>
        <v>42.15</v>
      </c>
    </row>
    <row r="208" spans="1:5" ht="15.75" hidden="1">
      <c r="A208" s="11" t="s">
        <v>105</v>
      </c>
      <c r="B208" s="24">
        <f t="shared" si="37"/>
        <v>17.641666666666669</v>
      </c>
      <c r="C208" s="26">
        <v>21.17</v>
      </c>
      <c r="E208" s="21">
        <f t="shared" si="43"/>
        <v>17.641666666666669</v>
      </c>
    </row>
    <row r="209" spans="1:5" ht="15.75" hidden="1">
      <c r="A209" s="11" t="s">
        <v>140</v>
      </c>
      <c r="B209" s="24">
        <f t="shared" si="37"/>
        <v>17.641666666666669</v>
      </c>
      <c r="C209" s="26">
        <v>21.17</v>
      </c>
      <c r="E209" s="21">
        <f t="shared" si="43"/>
        <v>17.641666666666669</v>
      </c>
    </row>
    <row r="210" spans="1:5" ht="15.75" hidden="1">
      <c r="A210" s="11" t="s">
        <v>37</v>
      </c>
      <c r="B210" s="24">
        <f t="shared" si="37"/>
        <v>17.641666666666669</v>
      </c>
      <c r="C210" s="26">
        <v>21.17</v>
      </c>
      <c r="E210" s="21">
        <f t="shared" si="43"/>
        <v>17.641666666666669</v>
      </c>
    </row>
    <row r="211" spans="1:5" ht="15.75" hidden="1">
      <c r="A211" s="11" t="s">
        <v>38</v>
      </c>
      <c r="B211" s="24">
        <f t="shared" si="37"/>
        <v>22.316666666666666</v>
      </c>
      <c r="C211" s="26">
        <v>26.78</v>
      </c>
      <c r="E211" s="21">
        <f t="shared" si="43"/>
        <v>22.316666666666666</v>
      </c>
    </row>
    <row r="212" spans="1:5" ht="15.75" hidden="1">
      <c r="A212" s="11" t="s">
        <v>39</v>
      </c>
      <c r="B212" s="24">
        <f t="shared" si="37"/>
        <v>38.608333333333334</v>
      </c>
      <c r="C212" s="26">
        <v>46.33</v>
      </c>
      <c r="E212" s="21">
        <f t="shared" si="43"/>
        <v>38.608333333333334</v>
      </c>
    </row>
    <row r="213" spans="1:5" ht="15.75" hidden="1">
      <c r="A213" s="10" t="s">
        <v>145</v>
      </c>
      <c r="B213" s="24">
        <f t="shared" si="37"/>
        <v>11.266666666666666</v>
      </c>
      <c r="C213" s="26">
        <v>13.52</v>
      </c>
      <c r="E213" s="21">
        <f t="shared" si="43"/>
        <v>11.266666666666666</v>
      </c>
    </row>
    <row r="214" spans="1:5" ht="20.25" hidden="1">
      <c r="A214" s="13" t="s">
        <v>40</v>
      </c>
      <c r="B214" s="25"/>
      <c r="C214" s="43"/>
      <c r="E214" s="23"/>
    </row>
    <row r="215" spans="1:5" ht="15.75" hidden="1">
      <c r="A215" s="14" t="s">
        <v>41</v>
      </c>
      <c r="B215" s="24">
        <f t="shared" si="37"/>
        <v>27.81666666666667</v>
      </c>
      <c r="C215" s="26">
        <v>33.380000000000003</v>
      </c>
      <c r="E215" s="21">
        <f t="shared" si="43"/>
        <v>27.816666666666666</v>
      </c>
    </row>
    <row r="216" spans="1:5" ht="15.75" hidden="1">
      <c r="A216" s="14" t="s">
        <v>42</v>
      </c>
      <c r="B216" s="24">
        <f t="shared" si="37"/>
        <v>32.81666666666667</v>
      </c>
      <c r="C216" s="26">
        <v>39.380000000000003</v>
      </c>
      <c r="E216" s="21">
        <f t="shared" si="43"/>
        <v>32.816666666666663</v>
      </c>
    </row>
    <row r="217" spans="1:5" ht="15.75" hidden="1">
      <c r="A217" s="14" t="s">
        <v>43</v>
      </c>
      <c r="B217" s="24">
        <f t="shared" si="37"/>
        <v>40.94166666666667</v>
      </c>
      <c r="C217" s="26">
        <v>49.13</v>
      </c>
      <c r="E217" s="21">
        <f t="shared" si="43"/>
        <v>40.94166666666667</v>
      </c>
    </row>
    <row r="218" spans="1:5" ht="15.75" hidden="1">
      <c r="A218" s="14" t="s">
        <v>44</v>
      </c>
      <c r="B218" s="24">
        <f t="shared" si="37"/>
        <v>40.94166666666667</v>
      </c>
      <c r="C218" s="26">
        <v>49.13</v>
      </c>
      <c r="E218" s="21">
        <f t="shared" si="43"/>
        <v>40.94166666666667</v>
      </c>
    </row>
    <row r="219" spans="1:5" ht="15.75" hidden="1">
      <c r="A219" s="14" t="s">
        <v>45</v>
      </c>
      <c r="B219" s="24">
        <f t="shared" si="37"/>
        <v>55.941666666666663</v>
      </c>
      <c r="C219" s="26">
        <v>67.13</v>
      </c>
      <c r="E219" s="21">
        <f t="shared" si="43"/>
        <v>55.94166666666667</v>
      </c>
    </row>
    <row r="220" spans="1:5" ht="15.75" hidden="1">
      <c r="A220" s="14" t="s">
        <v>46</v>
      </c>
      <c r="B220" s="24">
        <f t="shared" si="37"/>
        <v>55.941666666666663</v>
      </c>
      <c r="C220" s="26">
        <v>67.13</v>
      </c>
      <c r="E220" s="21">
        <f t="shared" si="43"/>
        <v>55.94166666666667</v>
      </c>
    </row>
    <row r="221" spans="1:5" ht="15.75" hidden="1">
      <c r="A221" s="11" t="s">
        <v>47</v>
      </c>
      <c r="B221" s="24">
        <f t="shared" si="37"/>
        <v>27.81666666666667</v>
      </c>
      <c r="C221" s="26">
        <v>33.380000000000003</v>
      </c>
      <c r="E221" s="21">
        <f t="shared" si="43"/>
        <v>27.816666666666666</v>
      </c>
    </row>
    <row r="222" spans="1:5" ht="15.75" hidden="1">
      <c r="A222" s="11" t="s">
        <v>48</v>
      </c>
      <c r="B222" s="24">
        <f t="shared" si="37"/>
        <v>30.816666666666663</v>
      </c>
      <c r="C222" s="26">
        <v>36.979999999999997</v>
      </c>
      <c r="E222" s="21">
        <f t="shared" si="43"/>
        <v>30.816666666666663</v>
      </c>
    </row>
    <row r="223" spans="1:5" ht="15.75" hidden="1">
      <c r="A223" s="11" t="s">
        <v>106</v>
      </c>
      <c r="B223" s="24">
        <f t="shared" si="37"/>
        <v>28.44166666666667</v>
      </c>
      <c r="C223" s="26">
        <v>34.130000000000003</v>
      </c>
      <c r="E223" s="21">
        <f t="shared" si="43"/>
        <v>28.44166666666667</v>
      </c>
    </row>
    <row r="224" spans="1:5" ht="15.75" hidden="1">
      <c r="A224" s="11" t="s">
        <v>49</v>
      </c>
      <c r="B224" s="24">
        <f t="shared" si="37"/>
        <v>28.44166666666667</v>
      </c>
      <c r="C224" s="26">
        <v>34.130000000000003</v>
      </c>
      <c r="E224" s="21">
        <f t="shared" si="43"/>
        <v>28.44166666666667</v>
      </c>
    </row>
    <row r="225" spans="1:5" ht="20.45" customHeight="1">
      <c r="A225" s="8" t="s">
        <v>50</v>
      </c>
      <c r="B225" s="25"/>
      <c r="C225" s="43"/>
      <c r="E225" s="23"/>
    </row>
    <row r="226" spans="1:5" s="29" customFormat="1" ht="18">
      <c r="A226" s="60" t="s">
        <v>51</v>
      </c>
      <c r="B226" s="28">
        <f t="shared" si="37"/>
        <v>32.5</v>
      </c>
      <c r="C226" s="56">
        <v>39</v>
      </c>
      <c r="E226" s="30">
        <f t="shared" si="43"/>
        <v>32.5</v>
      </c>
    </row>
    <row r="227" spans="1:5" s="29" customFormat="1" ht="18">
      <c r="A227" s="60" t="s">
        <v>52</v>
      </c>
      <c r="B227" s="28">
        <f t="shared" si="37"/>
        <v>54.083333333333343</v>
      </c>
      <c r="C227" s="56">
        <v>64.900000000000006</v>
      </c>
      <c r="E227" s="30">
        <f t="shared" si="43"/>
        <v>54.083333333333336</v>
      </c>
    </row>
    <row r="228" spans="1:5" s="29" customFormat="1" ht="18">
      <c r="A228" s="60" t="s">
        <v>80</v>
      </c>
      <c r="B228" s="28">
        <f t="shared" si="37"/>
        <v>87.5</v>
      </c>
      <c r="C228" s="56">
        <v>105</v>
      </c>
      <c r="E228" s="30">
        <f t="shared" si="43"/>
        <v>87.5</v>
      </c>
    </row>
    <row r="229" spans="1:5" s="29" customFormat="1" ht="15.75">
      <c r="A229" s="83" t="s">
        <v>311</v>
      </c>
      <c r="B229" s="73">
        <f t="shared" si="37"/>
        <v>70.791666666666671</v>
      </c>
      <c r="C229" s="74">
        <v>84.95</v>
      </c>
      <c r="E229" s="30">
        <f t="shared" si="43"/>
        <v>70.791666666666657</v>
      </c>
    </row>
    <row r="230" spans="1:5" ht="19.350000000000001" customHeight="1">
      <c r="A230" s="8" t="s">
        <v>53</v>
      </c>
      <c r="B230" s="25"/>
      <c r="C230" s="45"/>
      <c r="E230" s="23"/>
    </row>
    <row r="231" spans="1:5" s="29" customFormat="1" ht="15.75">
      <c r="A231" s="11" t="s">
        <v>54</v>
      </c>
      <c r="B231" s="24">
        <f>C231-(C231*20/120)</f>
        <v>0.79999999999999993</v>
      </c>
      <c r="C231" s="26">
        <v>0.96</v>
      </c>
      <c r="E231" s="30">
        <f t="shared" si="43"/>
        <v>0.8</v>
      </c>
    </row>
    <row r="232" spans="1:5" s="29" customFormat="1" ht="15.75" hidden="1">
      <c r="A232" s="11" t="s">
        <v>275</v>
      </c>
      <c r="B232" s="24">
        <f>C232-(C232*20/120)</f>
        <v>0.41666666666666669</v>
      </c>
      <c r="C232" s="26">
        <v>0.5</v>
      </c>
      <c r="E232" s="30">
        <f t="shared" si="43"/>
        <v>0.41666666666666669</v>
      </c>
    </row>
    <row r="233" spans="1:5" s="29" customFormat="1" ht="15.6" customHeight="1">
      <c r="A233" s="11" t="s">
        <v>96</v>
      </c>
      <c r="B233" s="24">
        <f>C233-(C233*20/120)</f>
        <v>1.0666666666666667</v>
      </c>
      <c r="C233" s="26">
        <v>1.28</v>
      </c>
      <c r="E233" s="30">
        <f t="shared" si="43"/>
        <v>1.0666666666666667</v>
      </c>
    </row>
    <row r="234" spans="1:5" s="29" customFormat="1" ht="15.75" hidden="1">
      <c r="A234" s="58" t="s">
        <v>88</v>
      </c>
      <c r="B234" s="28">
        <f t="shared" si="37"/>
        <v>0.375</v>
      </c>
      <c r="C234" s="56">
        <v>0.45</v>
      </c>
      <c r="E234" s="30">
        <f t="shared" si="43"/>
        <v>0.37500000000000006</v>
      </c>
    </row>
    <row r="235" spans="1:5" s="29" customFormat="1" ht="15.75" hidden="1">
      <c r="A235" s="58" t="s">
        <v>55</v>
      </c>
      <c r="B235" s="28">
        <f t="shared" si="37"/>
        <v>1.1666666666666665</v>
      </c>
      <c r="C235" s="56">
        <v>1.4</v>
      </c>
      <c r="E235" s="30">
        <f t="shared" si="43"/>
        <v>1.1666666666666665</v>
      </c>
    </row>
    <row r="236" spans="1:5" s="29" customFormat="1" ht="15.75" hidden="1">
      <c r="A236" s="58" t="s">
        <v>72</v>
      </c>
      <c r="B236" s="28">
        <f t="shared" ref="B236:B343" si="44">C236-(C236*20/120)</f>
        <v>1.3250000000000002</v>
      </c>
      <c r="C236" s="56">
        <v>1.59</v>
      </c>
      <c r="E236" s="30">
        <f t="shared" si="43"/>
        <v>1.3250000000000002</v>
      </c>
    </row>
    <row r="237" spans="1:5" s="29" customFormat="1" ht="15.75" hidden="1">
      <c r="A237" s="58" t="s">
        <v>74</v>
      </c>
      <c r="B237" s="28">
        <f t="shared" si="44"/>
        <v>1.875</v>
      </c>
      <c r="C237" s="56">
        <v>2.25</v>
      </c>
      <c r="E237" s="30">
        <f t="shared" si="43"/>
        <v>1.875</v>
      </c>
    </row>
    <row r="238" spans="1:5" s="29" customFormat="1" ht="15.75" hidden="1">
      <c r="A238" s="58" t="s">
        <v>174</v>
      </c>
      <c r="B238" s="28">
        <f t="shared" ref="B238" si="45">C238-(C238*20/120)</f>
        <v>0.32500000000000001</v>
      </c>
      <c r="C238" s="56">
        <v>0.39</v>
      </c>
      <c r="E238" s="30">
        <f t="shared" ref="E238" si="46">C238/120*100</f>
        <v>0.32500000000000001</v>
      </c>
    </row>
    <row r="239" spans="1:5" s="29" customFormat="1" ht="15.75" hidden="1">
      <c r="A239" s="58" t="s">
        <v>134</v>
      </c>
      <c r="B239" s="28">
        <f t="shared" si="44"/>
        <v>0.39166666666666666</v>
      </c>
      <c r="C239" s="56">
        <v>0.47</v>
      </c>
      <c r="E239" s="30">
        <f t="shared" si="43"/>
        <v>0.39166666666666666</v>
      </c>
    </row>
    <row r="240" spans="1:5" s="29" customFormat="1" ht="15.75" hidden="1">
      <c r="A240" s="58" t="s">
        <v>178</v>
      </c>
      <c r="B240" s="28">
        <f t="shared" si="44"/>
        <v>0.33333333333333337</v>
      </c>
      <c r="C240" s="56">
        <v>0.4</v>
      </c>
      <c r="E240" s="30">
        <f t="shared" si="43"/>
        <v>0.33333333333333337</v>
      </c>
    </row>
    <row r="241" spans="1:7" s="29" customFormat="1" ht="15.75" hidden="1">
      <c r="A241" s="58" t="s">
        <v>230</v>
      </c>
      <c r="B241" s="28">
        <f t="shared" si="44"/>
        <v>0.33333333333333337</v>
      </c>
      <c r="C241" s="56">
        <v>0.4</v>
      </c>
      <c r="E241" s="30">
        <f t="shared" si="43"/>
        <v>0.33333333333333337</v>
      </c>
    </row>
    <row r="242" spans="1:7" s="29" customFormat="1" ht="15.75" hidden="1">
      <c r="A242" s="58" t="s">
        <v>175</v>
      </c>
      <c r="B242" s="28">
        <f t="shared" si="44"/>
        <v>0.41666666666666669</v>
      </c>
      <c r="C242" s="56">
        <v>0.5</v>
      </c>
      <c r="E242" s="30">
        <f t="shared" si="43"/>
        <v>0.41666666666666669</v>
      </c>
    </row>
    <row r="243" spans="1:7" s="29" customFormat="1" ht="15.75" hidden="1">
      <c r="A243" s="58" t="s">
        <v>73</v>
      </c>
      <c r="B243" s="28">
        <f t="shared" si="44"/>
        <v>0.27500000000000002</v>
      </c>
      <c r="C243" s="56">
        <v>0.33</v>
      </c>
      <c r="E243" s="30">
        <f t="shared" si="43"/>
        <v>0.27500000000000002</v>
      </c>
    </row>
    <row r="244" spans="1:7" s="29" customFormat="1" ht="15.75">
      <c r="A244" s="58" t="s">
        <v>277</v>
      </c>
      <c r="B244" s="28">
        <f t="shared" ref="B244:B252" si="47">C244-(C244*20/120)</f>
        <v>2.6500000000000004</v>
      </c>
      <c r="C244" s="64">
        <v>3.18</v>
      </c>
      <c r="E244" s="30">
        <f t="shared" ref="E244:E252" si="48">C244/120*100</f>
        <v>2.6500000000000004</v>
      </c>
    </row>
    <row r="245" spans="1:7" s="29" customFormat="1" ht="15.75" hidden="1">
      <c r="A245" s="58"/>
      <c r="B245" s="28">
        <f t="shared" si="47"/>
        <v>1.5</v>
      </c>
      <c r="C245" s="64">
        <v>1.8</v>
      </c>
      <c r="E245" s="30">
        <f t="shared" si="48"/>
        <v>1.5000000000000002</v>
      </c>
    </row>
    <row r="246" spans="1:7" s="29" customFormat="1" ht="15.75">
      <c r="A246" s="58" t="s">
        <v>278</v>
      </c>
      <c r="B246" s="28">
        <f t="shared" si="47"/>
        <v>3.4000000000000004</v>
      </c>
      <c r="C246" s="64">
        <v>4.08</v>
      </c>
      <c r="E246" s="30">
        <f t="shared" si="48"/>
        <v>3.4000000000000004</v>
      </c>
    </row>
    <row r="247" spans="1:7" s="29" customFormat="1" ht="15.75" hidden="1">
      <c r="A247" s="58"/>
      <c r="B247" s="28">
        <f t="shared" si="47"/>
        <v>1.75</v>
      </c>
      <c r="C247" s="64">
        <v>2.1</v>
      </c>
      <c r="E247" s="30">
        <f t="shared" si="48"/>
        <v>1.7500000000000002</v>
      </c>
    </row>
    <row r="248" spans="1:7" s="29" customFormat="1" ht="15.75">
      <c r="A248" s="58" t="s">
        <v>279</v>
      </c>
      <c r="B248" s="28">
        <f t="shared" si="47"/>
        <v>3.5916666666666663</v>
      </c>
      <c r="C248" s="64">
        <v>4.3099999999999996</v>
      </c>
      <c r="E248" s="30">
        <f t="shared" si="48"/>
        <v>3.5916666666666668</v>
      </c>
    </row>
    <row r="249" spans="1:7" s="29" customFormat="1" ht="15.75" hidden="1">
      <c r="A249" s="58"/>
      <c r="B249" s="28">
        <f t="shared" si="47"/>
        <v>1.625</v>
      </c>
      <c r="C249" s="64">
        <v>1.95</v>
      </c>
      <c r="E249" s="30">
        <f t="shared" si="48"/>
        <v>1.625</v>
      </c>
    </row>
    <row r="250" spans="1:7" s="29" customFormat="1" ht="15.75">
      <c r="A250" s="58" t="s">
        <v>280</v>
      </c>
      <c r="B250" s="28">
        <f t="shared" si="47"/>
        <v>4.3250000000000002</v>
      </c>
      <c r="C250" s="64">
        <v>5.19</v>
      </c>
      <c r="E250" s="30">
        <f t="shared" si="48"/>
        <v>4.3250000000000002</v>
      </c>
    </row>
    <row r="251" spans="1:7" s="29" customFormat="1" ht="15.75">
      <c r="A251" s="58" t="s">
        <v>307</v>
      </c>
      <c r="B251" s="28">
        <f t="shared" si="47"/>
        <v>3.0833333333333335</v>
      </c>
      <c r="C251" s="56">
        <v>3.7</v>
      </c>
      <c r="E251" s="30">
        <f t="shared" si="48"/>
        <v>3.0833333333333335</v>
      </c>
    </row>
    <row r="252" spans="1:7" s="29" customFormat="1" ht="15.75">
      <c r="A252" s="58" t="s">
        <v>308</v>
      </c>
      <c r="B252" s="28">
        <f t="shared" si="47"/>
        <v>4.0833333333333339</v>
      </c>
      <c r="C252" s="56">
        <v>4.9000000000000004</v>
      </c>
      <c r="E252" s="30">
        <f t="shared" si="48"/>
        <v>4.0833333333333339</v>
      </c>
    </row>
    <row r="253" spans="1:7" s="29" customFormat="1" ht="15.75">
      <c r="A253" s="72" t="s">
        <v>282</v>
      </c>
      <c r="B253" s="73">
        <f t="shared" si="44"/>
        <v>3.4583333333333339</v>
      </c>
      <c r="C253" s="74">
        <v>4.1500000000000004</v>
      </c>
      <c r="E253" s="30">
        <f t="shared" si="43"/>
        <v>3.4583333333333335</v>
      </c>
      <c r="F253" s="63"/>
      <c r="G253" s="59">
        <f>F253*1.15</f>
        <v>0</v>
      </c>
    </row>
    <row r="254" spans="1:7" s="29" customFormat="1" ht="15.75" hidden="1">
      <c r="A254" s="72" t="s">
        <v>231</v>
      </c>
      <c r="B254" s="73">
        <f t="shared" ref="B254" si="49">C254-(C254*20/120)</f>
        <v>1.5</v>
      </c>
      <c r="C254" s="74">
        <v>1.8</v>
      </c>
      <c r="E254" s="30">
        <f t="shared" ref="E254" si="50">C254/120*100</f>
        <v>1.5000000000000002</v>
      </c>
      <c r="F254" s="63"/>
      <c r="G254" s="59">
        <f t="shared" ref="G254:G263" si="51">F254*1.15</f>
        <v>0</v>
      </c>
    </row>
    <row r="255" spans="1:7" s="29" customFormat="1" ht="15.75">
      <c r="A255" s="72" t="s">
        <v>283</v>
      </c>
      <c r="B255" s="73">
        <f t="shared" si="44"/>
        <v>3.9083333333333337</v>
      </c>
      <c r="C255" s="74">
        <v>4.6900000000000004</v>
      </c>
      <c r="E255" s="30">
        <f t="shared" si="43"/>
        <v>3.9083333333333337</v>
      </c>
      <c r="F255" s="63"/>
      <c r="G255" s="59">
        <f t="shared" si="51"/>
        <v>0</v>
      </c>
    </row>
    <row r="256" spans="1:7" s="29" customFormat="1" ht="15.75" hidden="1">
      <c r="A256" s="72" t="s">
        <v>232</v>
      </c>
      <c r="B256" s="73">
        <f t="shared" ref="B256" si="52">C256-(C256*20/120)</f>
        <v>1.75</v>
      </c>
      <c r="C256" s="74">
        <v>2.1</v>
      </c>
      <c r="E256" s="30">
        <f t="shared" ref="E256" si="53">C256/120*100</f>
        <v>1.7500000000000002</v>
      </c>
      <c r="F256" s="63"/>
      <c r="G256" s="59">
        <f t="shared" si="51"/>
        <v>0</v>
      </c>
    </row>
    <row r="257" spans="1:7" s="29" customFormat="1" ht="15.75">
      <c r="A257" s="72" t="s">
        <v>233</v>
      </c>
      <c r="B257" s="73">
        <f t="shared" si="44"/>
        <v>3.375</v>
      </c>
      <c r="C257" s="74">
        <v>4.05</v>
      </c>
      <c r="E257" s="30">
        <f t="shared" si="43"/>
        <v>3.3749999999999996</v>
      </c>
      <c r="F257" s="63"/>
      <c r="G257" s="59">
        <f t="shared" si="51"/>
        <v>0</v>
      </c>
    </row>
    <row r="258" spans="1:7" s="29" customFormat="1" ht="15.75" hidden="1">
      <c r="A258" s="11" t="s">
        <v>234</v>
      </c>
      <c r="B258" s="24">
        <f t="shared" si="44"/>
        <v>1.625</v>
      </c>
      <c r="C258" s="26">
        <v>1.95</v>
      </c>
      <c r="E258" s="30">
        <f t="shared" si="43"/>
        <v>1.625</v>
      </c>
      <c r="F258" s="63"/>
      <c r="G258" s="59">
        <f t="shared" si="51"/>
        <v>0</v>
      </c>
    </row>
    <row r="259" spans="1:7" s="29" customFormat="1" ht="15.75">
      <c r="A259" s="72" t="s">
        <v>235</v>
      </c>
      <c r="B259" s="73">
        <f t="shared" si="44"/>
        <v>4.1749999999999998</v>
      </c>
      <c r="C259" s="74">
        <v>5.01</v>
      </c>
      <c r="E259" s="30">
        <f t="shared" si="43"/>
        <v>4.1749999999999998</v>
      </c>
      <c r="F259" s="63"/>
      <c r="G259" s="59">
        <f t="shared" si="51"/>
        <v>0</v>
      </c>
    </row>
    <row r="260" spans="1:7" s="29" customFormat="1" ht="15" customHeight="1">
      <c r="A260" s="72" t="s">
        <v>236</v>
      </c>
      <c r="B260" s="73">
        <f t="shared" si="44"/>
        <v>3.5083333333333333</v>
      </c>
      <c r="C260" s="74">
        <v>4.21</v>
      </c>
      <c r="E260" s="30">
        <f t="shared" si="43"/>
        <v>3.5083333333333333</v>
      </c>
      <c r="F260" s="63"/>
      <c r="G260" s="59">
        <f t="shared" si="51"/>
        <v>0</v>
      </c>
    </row>
    <row r="261" spans="1:7" s="29" customFormat="1" ht="15.75">
      <c r="A261" s="72" t="s">
        <v>237</v>
      </c>
      <c r="B261" s="73">
        <f t="shared" si="44"/>
        <v>3.375</v>
      </c>
      <c r="C261" s="74">
        <v>4.05</v>
      </c>
      <c r="E261" s="30">
        <f t="shared" si="43"/>
        <v>3.3749999999999996</v>
      </c>
      <c r="F261" s="63"/>
      <c r="G261" s="59">
        <f t="shared" si="51"/>
        <v>0</v>
      </c>
    </row>
    <row r="262" spans="1:7" s="29" customFormat="1" ht="15.75">
      <c r="A262" s="72" t="s">
        <v>238</v>
      </c>
      <c r="B262" s="73">
        <f t="shared" ref="B262" si="54">C262-(C262*20/120)</f>
        <v>44.375</v>
      </c>
      <c r="C262" s="74">
        <v>53.25</v>
      </c>
      <c r="E262" s="30">
        <f t="shared" ref="E262" si="55">C262/120*100</f>
        <v>44.375</v>
      </c>
      <c r="F262" s="63"/>
      <c r="G262" s="59">
        <f t="shared" si="51"/>
        <v>0</v>
      </c>
    </row>
    <row r="263" spans="1:7" s="29" customFormat="1" ht="15.75">
      <c r="A263" s="72" t="s">
        <v>239</v>
      </c>
      <c r="B263" s="73">
        <f t="shared" si="44"/>
        <v>53.25</v>
      </c>
      <c r="C263" s="74">
        <v>63.9</v>
      </c>
      <c r="E263" s="30">
        <f t="shared" si="43"/>
        <v>53.25</v>
      </c>
      <c r="F263" s="63"/>
      <c r="G263" s="59">
        <f t="shared" si="51"/>
        <v>0</v>
      </c>
    </row>
    <row r="264" spans="1:7" s="29" customFormat="1" ht="15.75">
      <c r="A264" s="11" t="s">
        <v>285</v>
      </c>
      <c r="B264" s="24">
        <f t="shared" si="44"/>
        <v>0.625</v>
      </c>
      <c r="C264" s="26">
        <v>0.75</v>
      </c>
      <c r="E264" s="30">
        <f t="shared" si="43"/>
        <v>0.625</v>
      </c>
    </row>
    <row r="265" spans="1:7" ht="15.75" hidden="1">
      <c r="A265" s="11" t="s">
        <v>284</v>
      </c>
      <c r="B265" s="24">
        <f t="shared" si="44"/>
        <v>0.40833333333333333</v>
      </c>
      <c r="C265" s="26">
        <v>0.49</v>
      </c>
      <c r="E265" s="21">
        <f t="shared" si="43"/>
        <v>0.40833333333333327</v>
      </c>
    </row>
    <row r="266" spans="1:7" ht="23.25">
      <c r="A266" s="8" t="s">
        <v>75</v>
      </c>
      <c r="B266" s="25"/>
      <c r="C266" s="45"/>
      <c r="E266" s="23"/>
    </row>
    <row r="267" spans="1:7" ht="15.75" hidden="1">
      <c r="A267" s="15" t="s">
        <v>97</v>
      </c>
      <c r="B267" s="24">
        <f t="shared" si="44"/>
        <v>10.75</v>
      </c>
      <c r="C267" s="26">
        <v>12.9</v>
      </c>
      <c r="E267" s="21">
        <f t="shared" ref="E267:E343" si="56">C267/120*100</f>
        <v>10.75</v>
      </c>
    </row>
    <row r="268" spans="1:7" ht="23.1" hidden="1" customHeight="1">
      <c r="A268" s="15" t="s">
        <v>89</v>
      </c>
      <c r="B268" s="24">
        <f t="shared" si="44"/>
        <v>13.25</v>
      </c>
      <c r="C268" s="26">
        <v>15.9</v>
      </c>
      <c r="E268" s="21">
        <f t="shared" si="56"/>
        <v>13.25</v>
      </c>
    </row>
    <row r="269" spans="1:7" ht="23.1" hidden="1" customHeight="1">
      <c r="A269" s="15" t="s">
        <v>107</v>
      </c>
      <c r="B269" s="24">
        <f t="shared" si="44"/>
        <v>11.666666666666666</v>
      </c>
      <c r="C269" s="26">
        <v>14</v>
      </c>
      <c r="E269" s="21">
        <f t="shared" si="56"/>
        <v>11.666666666666666</v>
      </c>
    </row>
    <row r="270" spans="1:7" ht="23.1" hidden="1" customHeight="1">
      <c r="A270" s="15" t="s">
        <v>90</v>
      </c>
      <c r="B270" s="24">
        <f t="shared" si="44"/>
        <v>33.25</v>
      </c>
      <c r="C270" s="26">
        <v>39.9</v>
      </c>
      <c r="E270" s="21">
        <f t="shared" si="56"/>
        <v>33.249999999999993</v>
      </c>
    </row>
    <row r="271" spans="1:7" ht="15.75" hidden="1">
      <c r="A271" s="11" t="s">
        <v>172</v>
      </c>
      <c r="B271" s="24">
        <f t="shared" si="44"/>
        <v>8.9166666666666661</v>
      </c>
      <c r="C271" s="26">
        <v>10.7</v>
      </c>
    </row>
    <row r="272" spans="1:7" s="29" customFormat="1" ht="15.75">
      <c r="A272" s="72" t="s">
        <v>287</v>
      </c>
      <c r="B272" s="73">
        <f t="shared" ref="B272" si="57">C272-(C272*20/120)</f>
        <v>12.916666666666666</v>
      </c>
      <c r="C272" s="74">
        <v>15.5</v>
      </c>
      <c r="F272" s="59"/>
    </row>
    <row r="273" spans="1:6" s="29" customFormat="1" ht="15.75">
      <c r="A273" s="72" t="s">
        <v>248</v>
      </c>
      <c r="B273" s="73">
        <f t="shared" si="44"/>
        <v>3.916666666666667</v>
      </c>
      <c r="C273" s="74">
        <v>4.7</v>
      </c>
      <c r="F273" s="59"/>
    </row>
    <row r="274" spans="1:6" s="29" customFormat="1" ht="15.75" hidden="1">
      <c r="A274" s="72" t="s">
        <v>173</v>
      </c>
      <c r="B274" s="73">
        <f t="shared" si="44"/>
        <v>9.6791666666666671</v>
      </c>
      <c r="C274" s="74">
        <v>11.615</v>
      </c>
      <c r="F274" s="59"/>
    </row>
    <row r="275" spans="1:6" s="29" customFormat="1" ht="15.75">
      <c r="A275" s="72" t="s">
        <v>286</v>
      </c>
      <c r="B275" s="73">
        <f t="shared" ref="B275" si="58">C275-(C275*20/120)</f>
        <v>14.666666666666668</v>
      </c>
      <c r="C275" s="74">
        <v>17.600000000000001</v>
      </c>
      <c r="F275" s="59"/>
    </row>
    <row r="276" spans="1:6" s="29" customFormat="1" ht="15.75">
      <c r="A276" s="11" t="s">
        <v>249</v>
      </c>
      <c r="B276" s="24">
        <f t="shared" si="44"/>
        <v>4.583333333333333</v>
      </c>
      <c r="C276" s="26">
        <v>5.5</v>
      </c>
      <c r="F276" s="59"/>
    </row>
    <row r="277" spans="1:6" s="29" customFormat="1" ht="15.75" hidden="1">
      <c r="A277" s="11" t="s">
        <v>241</v>
      </c>
      <c r="B277" s="24">
        <f t="shared" ref="B277" si="59">C277-(C277*20/120)</f>
        <v>11.699166666666667</v>
      </c>
      <c r="C277" s="26">
        <v>14.039</v>
      </c>
      <c r="F277" s="59"/>
    </row>
    <row r="278" spans="1:6" s="29" customFormat="1" ht="15.75">
      <c r="A278" s="72" t="s">
        <v>288</v>
      </c>
      <c r="B278" s="73">
        <f t="shared" ref="B278" si="60">C278-(C278*20/120)</f>
        <v>16.583333333333332</v>
      </c>
      <c r="C278" s="74">
        <v>19.899999999999999</v>
      </c>
      <c r="F278" s="59"/>
    </row>
    <row r="279" spans="1:6" s="29" customFormat="1" ht="15.75">
      <c r="A279" s="77" t="s">
        <v>304</v>
      </c>
      <c r="B279" s="73">
        <f t="shared" ref="B279" si="61">C279/1.2</f>
        <v>11.083333333333334</v>
      </c>
      <c r="C279" s="74">
        <v>13.3</v>
      </c>
      <c r="E279" s="40">
        <v>50</v>
      </c>
      <c r="F279" s="59"/>
    </row>
    <row r="280" spans="1:6" s="29" customFormat="1" ht="15.75">
      <c r="A280" s="72" t="s">
        <v>274</v>
      </c>
      <c r="B280" s="73">
        <f t="shared" ref="B280" si="62">C280-(C280*20/120)</f>
        <v>12.416666666666668</v>
      </c>
      <c r="C280" s="74">
        <v>14.9</v>
      </c>
      <c r="F280" s="59"/>
    </row>
    <row r="281" spans="1:6" s="29" customFormat="1" ht="15.75">
      <c r="A281" s="11" t="s">
        <v>243</v>
      </c>
      <c r="B281" s="24">
        <f>C281-(C281*20/120)</f>
        <v>20</v>
      </c>
      <c r="C281" s="26">
        <v>24</v>
      </c>
      <c r="E281" s="30">
        <f>C281/120*100</f>
        <v>20</v>
      </c>
      <c r="F281" s="59"/>
    </row>
    <row r="282" spans="1:6" s="29" customFormat="1" ht="15.75">
      <c r="A282" s="11" t="s">
        <v>250</v>
      </c>
      <c r="B282" s="24">
        <f>C282-(C282*20/120)</f>
        <v>6.416666666666667</v>
      </c>
      <c r="C282" s="26">
        <v>7.7</v>
      </c>
      <c r="E282" s="30"/>
      <c r="F282" s="59"/>
    </row>
    <row r="283" spans="1:6" s="29" customFormat="1" ht="15.75">
      <c r="A283" s="77" t="s">
        <v>306</v>
      </c>
      <c r="B283" s="73">
        <f>C283/1.2</f>
        <v>12.083333333333334</v>
      </c>
      <c r="C283" s="74">
        <v>14.5</v>
      </c>
      <c r="E283" s="57">
        <v>10</v>
      </c>
      <c r="F283" s="59"/>
    </row>
    <row r="284" spans="1:6" s="29" customFormat="1" ht="15.6" customHeight="1">
      <c r="A284" s="11" t="s">
        <v>177</v>
      </c>
      <c r="B284" s="24">
        <f t="shared" si="44"/>
        <v>7.5</v>
      </c>
      <c r="C284" s="26">
        <v>9</v>
      </c>
      <c r="E284" s="30">
        <f t="shared" si="56"/>
        <v>7.5</v>
      </c>
      <c r="F284" s="59"/>
    </row>
    <row r="285" spans="1:6" s="29" customFormat="1" ht="15.75">
      <c r="A285" s="69" t="s">
        <v>305</v>
      </c>
      <c r="B285" s="24">
        <f>C285/1.2</f>
        <v>12.083333333333334</v>
      </c>
      <c r="C285" s="26">
        <v>14.5</v>
      </c>
      <c r="E285" s="40">
        <v>0</v>
      </c>
      <c r="F285" s="59"/>
    </row>
    <row r="286" spans="1:6" s="29" customFormat="1" ht="15.75">
      <c r="A286" s="11" t="s">
        <v>152</v>
      </c>
      <c r="B286" s="24">
        <f t="shared" si="44"/>
        <v>17.5</v>
      </c>
      <c r="C286" s="41">
        <v>21</v>
      </c>
      <c r="D286" s="31">
        <v>8.76</v>
      </c>
      <c r="E286" s="30">
        <f t="shared" si="56"/>
        <v>17.5</v>
      </c>
      <c r="F286" s="59"/>
    </row>
    <row r="287" spans="1:6" s="29" customFormat="1" ht="15.75">
      <c r="A287" s="11" t="s">
        <v>251</v>
      </c>
      <c r="B287" s="24">
        <f t="shared" si="44"/>
        <v>5.6666666666666661</v>
      </c>
      <c r="C287" s="41">
        <v>6.8</v>
      </c>
      <c r="D287" s="31"/>
      <c r="E287" s="30">
        <f t="shared" si="56"/>
        <v>5.6666666666666661</v>
      </c>
      <c r="F287" s="59"/>
    </row>
    <row r="288" spans="1:6" s="29" customFormat="1" ht="15.75">
      <c r="A288" s="11" t="s">
        <v>153</v>
      </c>
      <c r="B288" s="24">
        <f t="shared" si="44"/>
        <v>19.166666666666668</v>
      </c>
      <c r="C288" s="41">
        <v>23</v>
      </c>
      <c r="D288" s="31">
        <v>8.2799999999999994</v>
      </c>
      <c r="E288" s="30">
        <f t="shared" si="56"/>
        <v>19.166666666666668</v>
      </c>
      <c r="F288" s="59"/>
    </row>
    <row r="289" spans="1:6" s="29" customFormat="1" ht="15.75">
      <c r="A289" s="72" t="s">
        <v>335</v>
      </c>
      <c r="B289" s="73">
        <f t="shared" si="44"/>
        <v>16.666666666666668</v>
      </c>
      <c r="C289" s="78">
        <v>20</v>
      </c>
      <c r="D289" s="31"/>
      <c r="E289" s="30">
        <f t="shared" si="56"/>
        <v>16.666666666666664</v>
      </c>
      <c r="F289" s="59"/>
    </row>
    <row r="290" spans="1:6" s="29" customFormat="1" ht="15.75">
      <c r="A290" s="72" t="s">
        <v>154</v>
      </c>
      <c r="B290" s="73">
        <f t="shared" si="44"/>
        <v>20.833333333333332</v>
      </c>
      <c r="C290" s="78">
        <v>25</v>
      </c>
      <c r="D290" s="31">
        <v>10.5</v>
      </c>
      <c r="E290" s="30">
        <f t="shared" si="56"/>
        <v>20.833333333333336</v>
      </c>
      <c r="F290" s="59"/>
    </row>
    <row r="291" spans="1:6" s="29" customFormat="1" ht="15.75">
      <c r="A291" s="72" t="s">
        <v>252</v>
      </c>
      <c r="B291" s="73">
        <f t="shared" si="44"/>
        <v>6.666666666666667</v>
      </c>
      <c r="C291" s="78">
        <v>8</v>
      </c>
      <c r="D291" s="31"/>
      <c r="E291" s="30">
        <f t="shared" si="56"/>
        <v>6.666666666666667</v>
      </c>
      <c r="F291" s="59"/>
    </row>
    <row r="292" spans="1:6" s="29" customFormat="1" ht="15.75">
      <c r="A292" s="11" t="s">
        <v>161</v>
      </c>
      <c r="B292" s="24">
        <f t="shared" ref="B292" si="63">C292-(C292*20/120)</f>
        <v>7.5</v>
      </c>
      <c r="C292" s="41">
        <v>9</v>
      </c>
      <c r="D292" s="31"/>
      <c r="E292" s="30"/>
      <c r="F292" s="59"/>
    </row>
    <row r="293" spans="1:6" s="29" customFormat="1" ht="15.75" hidden="1">
      <c r="A293" s="11" t="s">
        <v>171</v>
      </c>
      <c r="B293" s="24">
        <f t="shared" si="44"/>
        <v>3.75</v>
      </c>
      <c r="C293" s="41">
        <v>4.5</v>
      </c>
      <c r="D293" s="31">
        <v>3.96</v>
      </c>
      <c r="E293" s="30">
        <f t="shared" si="56"/>
        <v>3.75</v>
      </c>
      <c r="F293" s="59"/>
    </row>
    <row r="294" spans="1:6" s="29" customFormat="1" ht="15.75">
      <c r="A294" s="72" t="s">
        <v>336</v>
      </c>
      <c r="B294" s="73">
        <f t="shared" si="44"/>
        <v>35.75</v>
      </c>
      <c r="C294" s="78">
        <v>42.9</v>
      </c>
      <c r="D294" s="39"/>
      <c r="E294" s="30">
        <f t="shared" si="56"/>
        <v>35.75</v>
      </c>
      <c r="F294" s="59"/>
    </row>
    <row r="295" spans="1:6" s="29" customFormat="1" ht="15.75">
      <c r="A295" s="11" t="s">
        <v>170</v>
      </c>
      <c r="B295" s="24">
        <f t="shared" si="44"/>
        <v>7.583333333333333</v>
      </c>
      <c r="C295" s="41">
        <v>9.1</v>
      </c>
      <c r="E295" s="30">
        <f t="shared" si="56"/>
        <v>7.5833333333333339</v>
      </c>
      <c r="F295" s="59"/>
    </row>
    <row r="296" spans="1:6" s="29" customFormat="1" ht="15.75" hidden="1">
      <c r="A296" s="11" t="s">
        <v>100</v>
      </c>
      <c r="B296" s="24">
        <f t="shared" si="44"/>
        <v>11.699166666666667</v>
      </c>
      <c r="C296" s="41">
        <v>14.039</v>
      </c>
      <c r="E296" s="30">
        <f t="shared" si="56"/>
        <v>11.699166666666667</v>
      </c>
      <c r="F296" s="59"/>
    </row>
    <row r="297" spans="1:6" s="29" customFormat="1" ht="15.75">
      <c r="A297" s="70" t="s">
        <v>247</v>
      </c>
      <c r="B297" s="24">
        <f t="shared" si="44"/>
        <v>3.1666666666666665</v>
      </c>
      <c r="C297" s="71">
        <v>3.8</v>
      </c>
      <c r="E297" s="30">
        <f t="shared" si="56"/>
        <v>3.1666666666666661</v>
      </c>
      <c r="F297" s="59"/>
    </row>
    <row r="298" spans="1:6" ht="15.75" hidden="1">
      <c r="A298" s="42" t="s">
        <v>150</v>
      </c>
      <c r="B298" s="24">
        <f t="shared" ref="B298" si="64">C298-(C298*20/120)</f>
        <v>2.5</v>
      </c>
      <c r="C298" s="46">
        <v>3</v>
      </c>
      <c r="E298" s="21">
        <f t="shared" ref="E298" si="65">C298/120*100</f>
        <v>2.5</v>
      </c>
    </row>
    <row r="299" spans="1:6" ht="15.75" hidden="1">
      <c r="A299" s="42" t="s">
        <v>150</v>
      </c>
      <c r="B299" s="24">
        <f t="shared" si="44"/>
        <v>2.5</v>
      </c>
      <c r="C299" s="46">
        <v>3</v>
      </c>
      <c r="E299" s="21">
        <f t="shared" si="56"/>
        <v>2.5</v>
      </c>
    </row>
    <row r="300" spans="1:6" ht="15.75">
      <c r="A300" s="91" t="s">
        <v>341</v>
      </c>
      <c r="B300" s="73">
        <f t="shared" si="44"/>
        <v>0.6333333333333333</v>
      </c>
      <c r="C300" s="92">
        <v>0.76</v>
      </c>
      <c r="E300" s="21">
        <f t="shared" si="56"/>
        <v>0.6333333333333333</v>
      </c>
    </row>
    <row r="301" spans="1:6" s="20" customFormat="1" ht="23.25">
      <c r="A301" s="8" t="s">
        <v>56</v>
      </c>
      <c r="B301" s="25"/>
      <c r="C301" s="47"/>
      <c r="E301" s="23"/>
    </row>
    <row r="302" spans="1:6" s="29" customFormat="1" ht="15.75" hidden="1">
      <c r="A302" s="16" t="s">
        <v>176</v>
      </c>
      <c r="B302" s="28">
        <f t="shared" si="44"/>
        <v>5.833333333333333</v>
      </c>
      <c r="C302" s="48">
        <v>7</v>
      </c>
      <c r="E302" s="30">
        <f t="shared" ref="E302" si="66">C302/120*100</f>
        <v>5.833333333333333</v>
      </c>
    </row>
    <row r="303" spans="1:6" ht="15.75" hidden="1">
      <c r="A303" s="16" t="s">
        <v>156</v>
      </c>
      <c r="B303" s="24">
        <f t="shared" si="44"/>
        <v>6.083333333333333</v>
      </c>
      <c r="C303" s="48">
        <v>7.3</v>
      </c>
      <c r="E303" s="21">
        <f t="shared" si="56"/>
        <v>6.083333333333333</v>
      </c>
    </row>
    <row r="304" spans="1:6" ht="15.75" hidden="1">
      <c r="A304" s="53" t="s">
        <v>292</v>
      </c>
      <c r="B304" s="24">
        <f>C304-(C304*20/120)</f>
        <v>5.416666666666667</v>
      </c>
      <c r="C304" s="54">
        <v>6.5</v>
      </c>
      <c r="E304" s="52"/>
    </row>
    <row r="305" spans="1:5" ht="15.75" hidden="1">
      <c r="A305" s="53" t="s">
        <v>293</v>
      </c>
      <c r="B305" s="24">
        <f>C305-(C305*20/120)</f>
        <v>7.083333333333333</v>
      </c>
      <c r="C305" s="54">
        <v>8.5</v>
      </c>
      <c r="E305" s="52"/>
    </row>
    <row r="306" spans="1:5" ht="15.75" hidden="1">
      <c r="A306" s="53" t="s">
        <v>294</v>
      </c>
      <c r="B306" s="24">
        <f>C306-(C306*20/120)</f>
        <v>7.916666666666667</v>
      </c>
      <c r="C306" s="54">
        <v>9.5</v>
      </c>
      <c r="E306" s="52"/>
    </row>
    <row r="307" spans="1:5" ht="15.75" hidden="1">
      <c r="A307" s="53" t="s">
        <v>295</v>
      </c>
      <c r="B307" s="24">
        <f>C307-(C307*20/120)</f>
        <v>9.5833333333333339</v>
      </c>
      <c r="C307" s="54">
        <v>11.5</v>
      </c>
      <c r="E307" s="52"/>
    </row>
    <row r="308" spans="1:5" ht="15.75" hidden="1">
      <c r="A308" s="11" t="s">
        <v>224</v>
      </c>
      <c r="B308" s="24">
        <f t="shared" si="44"/>
        <v>5.416666666666667</v>
      </c>
      <c r="C308" s="49">
        <v>6.5</v>
      </c>
    </row>
    <row r="309" spans="1:5" ht="15.75" hidden="1">
      <c r="A309" s="11" t="s">
        <v>156</v>
      </c>
      <c r="B309" s="24">
        <f t="shared" si="44"/>
        <v>6.083333333333333</v>
      </c>
      <c r="C309" s="50">
        <v>7.3</v>
      </c>
    </row>
    <row r="310" spans="1:5" ht="15.75" hidden="1">
      <c r="A310" s="11" t="s">
        <v>157</v>
      </c>
      <c r="B310" s="24">
        <f t="shared" si="44"/>
        <v>6.5833333333333339</v>
      </c>
      <c r="C310" s="50">
        <v>7.9</v>
      </c>
    </row>
    <row r="311" spans="1:5" ht="15.75" hidden="1">
      <c r="A311" s="11" t="s">
        <v>158</v>
      </c>
      <c r="B311" s="24">
        <f t="shared" si="44"/>
        <v>7.916666666666667</v>
      </c>
      <c r="C311" s="50">
        <v>9.5</v>
      </c>
    </row>
    <row r="312" spans="1:5" ht="15.75" hidden="1">
      <c r="A312" s="11" t="s">
        <v>159</v>
      </c>
      <c r="B312" s="24">
        <f t="shared" si="44"/>
        <v>8.4166666666666661</v>
      </c>
      <c r="C312" s="50">
        <v>10.1</v>
      </c>
    </row>
    <row r="313" spans="1:5" ht="15.75" hidden="1">
      <c r="A313" s="11" t="s">
        <v>225</v>
      </c>
      <c r="B313" s="24">
        <f t="shared" si="44"/>
        <v>7.3333333333333339</v>
      </c>
      <c r="C313" s="49">
        <v>8.8000000000000007</v>
      </c>
    </row>
    <row r="314" spans="1:5" ht="15.75" hidden="1">
      <c r="A314" s="11" t="s">
        <v>226</v>
      </c>
      <c r="B314" s="24">
        <f t="shared" si="44"/>
        <v>7.916666666666667</v>
      </c>
      <c r="C314" s="49">
        <v>9.5</v>
      </c>
    </row>
    <row r="315" spans="1:5" ht="15.75" hidden="1">
      <c r="A315" s="11" t="s">
        <v>227</v>
      </c>
      <c r="B315" s="24">
        <f t="shared" si="44"/>
        <v>9.5833333333333339</v>
      </c>
      <c r="C315" s="49">
        <v>11.5</v>
      </c>
    </row>
    <row r="316" spans="1:5" s="29" customFormat="1" ht="15.75">
      <c r="A316" s="75" t="s">
        <v>312</v>
      </c>
      <c r="B316" s="73">
        <f t="shared" si="44"/>
        <v>6.3916666666666666</v>
      </c>
      <c r="C316" s="76">
        <v>7.67</v>
      </c>
    </row>
    <row r="317" spans="1:5" s="29" customFormat="1" ht="15.75">
      <c r="A317" s="75" t="s">
        <v>313</v>
      </c>
      <c r="B317" s="73">
        <f t="shared" si="44"/>
        <v>8.4</v>
      </c>
      <c r="C317" s="76">
        <v>10.08</v>
      </c>
    </row>
    <row r="318" spans="1:5" s="29" customFormat="1" ht="15.75">
      <c r="A318" s="75" t="s">
        <v>314</v>
      </c>
      <c r="B318" s="73">
        <f t="shared" si="44"/>
        <v>9.1916666666666664</v>
      </c>
      <c r="C318" s="76">
        <v>11.03</v>
      </c>
    </row>
    <row r="319" spans="1:5" s="29" customFormat="1" ht="15.75">
      <c r="A319" s="75" t="s">
        <v>315</v>
      </c>
      <c r="B319" s="73">
        <f t="shared" si="44"/>
        <v>10.941666666666666</v>
      </c>
      <c r="C319" s="76">
        <v>13.13</v>
      </c>
    </row>
    <row r="320" spans="1:5" s="29" customFormat="1" ht="15.75" hidden="1">
      <c r="A320" s="58" t="s">
        <v>157</v>
      </c>
      <c r="B320" s="28">
        <f t="shared" si="44"/>
        <v>6.5833333333333339</v>
      </c>
      <c r="C320" s="48">
        <v>7.9</v>
      </c>
      <c r="E320" s="30">
        <f t="shared" si="56"/>
        <v>6.5833333333333339</v>
      </c>
    </row>
    <row r="321" spans="1:6" s="29" customFormat="1" ht="15.75" hidden="1">
      <c r="A321" s="58" t="s">
        <v>158</v>
      </c>
      <c r="B321" s="28">
        <f t="shared" si="44"/>
        <v>7.916666666666667</v>
      </c>
      <c r="C321" s="48">
        <v>9.5</v>
      </c>
      <c r="E321" s="30">
        <f t="shared" si="56"/>
        <v>7.9166666666666661</v>
      </c>
    </row>
    <row r="322" spans="1:6" s="29" customFormat="1" ht="15.75" hidden="1">
      <c r="A322" s="58" t="s">
        <v>159</v>
      </c>
      <c r="B322" s="28">
        <f t="shared" si="44"/>
        <v>8.4166666666666661</v>
      </c>
      <c r="C322" s="48">
        <v>10.1</v>
      </c>
      <c r="E322" s="30">
        <f t="shared" si="56"/>
        <v>8.4166666666666661</v>
      </c>
    </row>
    <row r="323" spans="1:6" s="29" customFormat="1" ht="15.75" hidden="1">
      <c r="A323" s="58" t="s">
        <v>57</v>
      </c>
      <c r="B323" s="28">
        <f t="shared" si="44"/>
        <v>9.1666666666666661</v>
      </c>
      <c r="C323" s="48">
        <v>11</v>
      </c>
      <c r="E323" s="30">
        <f t="shared" si="56"/>
        <v>9.1666666666666661</v>
      </c>
    </row>
    <row r="324" spans="1:6" s="29" customFormat="1" ht="15.75" hidden="1">
      <c r="A324" s="58" t="s">
        <v>124</v>
      </c>
      <c r="B324" s="28">
        <f t="shared" si="44"/>
        <v>4.166666666666667</v>
      </c>
      <c r="C324" s="48">
        <v>5</v>
      </c>
      <c r="E324" s="30">
        <f t="shared" si="56"/>
        <v>4.1666666666666661</v>
      </c>
    </row>
    <row r="325" spans="1:6" s="29" customFormat="1" ht="15.75" hidden="1">
      <c r="A325" s="58" t="s">
        <v>160</v>
      </c>
      <c r="B325" s="28">
        <f t="shared" si="44"/>
        <v>7.375</v>
      </c>
      <c r="C325" s="48">
        <v>8.85</v>
      </c>
      <c r="E325" s="30">
        <f t="shared" si="56"/>
        <v>7.375</v>
      </c>
    </row>
    <row r="326" spans="1:6" s="29" customFormat="1" ht="15.75">
      <c r="A326" s="58" t="s">
        <v>244</v>
      </c>
      <c r="B326" s="28">
        <f>C326/1.2</f>
        <v>1.9166666666666665</v>
      </c>
      <c r="C326" s="48">
        <v>2.2999999999999998</v>
      </c>
      <c r="E326" s="30">
        <f t="shared" ref="E326" si="67">C326/120*100</f>
        <v>1.9166666666666665</v>
      </c>
      <c r="F326" s="63"/>
    </row>
    <row r="327" spans="1:6" s="29" customFormat="1" ht="15.75" hidden="1">
      <c r="A327" s="58" t="s">
        <v>58</v>
      </c>
      <c r="B327" s="28">
        <f t="shared" ref="B327:B330" si="68">C327/1.2</f>
        <v>1.625</v>
      </c>
      <c r="C327" s="48">
        <v>1.95</v>
      </c>
      <c r="E327" s="30">
        <f t="shared" si="56"/>
        <v>1.625</v>
      </c>
      <c r="F327" s="63"/>
    </row>
    <row r="328" spans="1:6" s="29" customFormat="1" ht="15.75">
      <c r="A328" s="58" t="s">
        <v>220</v>
      </c>
      <c r="B328" s="28">
        <f t="shared" si="68"/>
        <v>2.7833333333333332</v>
      </c>
      <c r="C328" s="48">
        <v>3.34</v>
      </c>
      <c r="E328" s="30">
        <f t="shared" si="56"/>
        <v>2.7833333333333332</v>
      </c>
      <c r="F328" s="63"/>
    </row>
    <row r="329" spans="1:6" s="29" customFormat="1" ht="15.75">
      <c r="A329" s="58" t="s">
        <v>221</v>
      </c>
      <c r="B329" s="28">
        <f t="shared" si="68"/>
        <v>3.55</v>
      </c>
      <c r="C329" s="48">
        <v>4.26</v>
      </c>
      <c r="E329" s="30">
        <f t="shared" si="56"/>
        <v>3.55</v>
      </c>
      <c r="F329" s="63"/>
    </row>
    <row r="330" spans="1:6" s="29" customFormat="1" ht="15.75">
      <c r="A330" s="58" t="s">
        <v>222</v>
      </c>
      <c r="B330" s="28">
        <f t="shared" si="68"/>
        <v>4.4083333333333332</v>
      </c>
      <c r="C330" s="48">
        <v>5.29</v>
      </c>
      <c r="E330" s="30">
        <f t="shared" si="56"/>
        <v>4.4083333333333332</v>
      </c>
      <c r="F330" s="63"/>
    </row>
    <row r="331" spans="1:6" ht="18.600000000000001" customHeight="1">
      <c r="A331" s="8" t="s">
        <v>76</v>
      </c>
      <c r="B331" s="25"/>
      <c r="C331" s="45"/>
      <c r="E331" s="23"/>
    </row>
    <row r="332" spans="1:6" ht="21" hidden="1" customHeight="1">
      <c r="A332" s="19" t="s">
        <v>110</v>
      </c>
      <c r="B332" s="24">
        <f t="shared" si="44"/>
        <v>7.916666666666667</v>
      </c>
      <c r="C332" s="48">
        <v>9.5</v>
      </c>
      <c r="E332" s="21">
        <f t="shared" si="56"/>
        <v>7.9166666666666661</v>
      </c>
    </row>
    <row r="333" spans="1:6" ht="18" customHeight="1">
      <c r="A333" s="51" t="s">
        <v>109</v>
      </c>
      <c r="B333" s="24">
        <f t="shared" si="44"/>
        <v>10</v>
      </c>
      <c r="C333" s="49">
        <v>12</v>
      </c>
      <c r="E333" s="21">
        <f t="shared" si="56"/>
        <v>10</v>
      </c>
    </row>
    <row r="334" spans="1:6" ht="18" customHeight="1">
      <c r="A334" s="51" t="s">
        <v>111</v>
      </c>
      <c r="B334" s="24">
        <f t="shared" si="44"/>
        <v>9.1666666666666661</v>
      </c>
      <c r="C334" s="49">
        <v>11</v>
      </c>
      <c r="E334" s="21">
        <f t="shared" si="56"/>
        <v>9.1666666666666661</v>
      </c>
    </row>
    <row r="335" spans="1:6" ht="15.75">
      <c r="A335" s="55" t="s">
        <v>119</v>
      </c>
      <c r="B335" s="24">
        <f t="shared" si="44"/>
        <v>10.633333333333333</v>
      </c>
      <c r="C335" s="49">
        <v>12.76</v>
      </c>
      <c r="E335" s="21">
        <f t="shared" si="56"/>
        <v>10.633333333333333</v>
      </c>
    </row>
    <row r="336" spans="1:6" ht="15.75">
      <c r="A336" s="55" t="s">
        <v>166</v>
      </c>
      <c r="B336" s="24">
        <f t="shared" ref="B336:B337" si="69">C336-(C336*20/120)</f>
        <v>10.633333333333333</v>
      </c>
      <c r="C336" s="49">
        <v>12.76</v>
      </c>
      <c r="E336" s="21">
        <f t="shared" ref="E336:E337" si="70">C336/120*100</f>
        <v>10.633333333333333</v>
      </c>
    </row>
    <row r="337" spans="1:5" ht="15.75">
      <c r="A337" s="90" t="s">
        <v>338</v>
      </c>
      <c r="B337" s="73">
        <f t="shared" si="69"/>
        <v>12.083333333333334</v>
      </c>
      <c r="C337" s="76">
        <v>14.5</v>
      </c>
      <c r="E337" s="21">
        <f t="shared" si="70"/>
        <v>12.083333333333334</v>
      </c>
    </row>
    <row r="338" spans="1:5" ht="15.75">
      <c r="A338" s="90" t="s">
        <v>256</v>
      </c>
      <c r="B338" s="73">
        <f t="shared" si="44"/>
        <v>30</v>
      </c>
      <c r="C338" s="76">
        <v>36</v>
      </c>
      <c r="E338" s="21">
        <f t="shared" si="56"/>
        <v>30</v>
      </c>
    </row>
    <row r="339" spans="1:5" ht="15.75">
      <c r="A339" s="90" t="s">
        <v>337</v>
      </c>
      <c r="B339" s="73">
        <f t="shared" si="44"/>
        <v>25.833333333333332</v>
      </c>
      <c r="C339" s="76">
        <v>31</v>
      </c>
      <c r="E339" s="21">
        <f t="shared" si="56"/>
        <v>25.833333333333336</v>
      </c>
    </row>
    <row r="340" spans="1:5" ht="15.75">
      <c r="A340" s="55" t="s">
        <v>167</v>
      </c>
      <c r="B340" s="24">
        <f t="shared" ref="B340" si="71">C340-(C340*20/120)</f>
        <v>10.816666666666666</v>
      </c>
      <c r="C340" s="49">
        <v>12.98</v>
      </c>
      <c r="E340" s="21">
        <f t="shared" ref="E340" si="72">C340/120*100</f>
        <v>10.816666666666668</v>
      </c>
    </row>
    <row r="341" spans="1:5" ht="15.75">
      <c r="A341" s="55" t="s">
        <v>257</v>
      </c>
      <c r="B341" s="24">
        <f t="shared" si="44"/>
        <v>19.333333333333332</v>
      </c>
      <c r="C341" s="49">
        <v>23.2</v>
      </c>
      <c r="E341" s="21">
        <f t="shared" si="56"/>
        <v>19.333333333333332</v>
      </c>
    </row>
    <row r="342" spans="1:5" ht="15.75" hidden="1">
      <c r="A342" s="55" t="s">
        <v>257</v>
      </c>
      <c r="B342" s="24">
        <f t="shared" si="44"/>
        <v>13.75</v>
      </c>
      <c r="C342" s="49">
        <v>16.5</v>
      </c>
      <c r="E342" s="21">
        <f t="shared" si="56"/>
        <v>13.750000000000002</v>
      </c>
    </row>
    <row r="343" spans="1:5" ht="15.75" hidden="1">
      <c r="A343" s="55" t="s">
        <v>257</v>
      </c>
      <c r="B343" s="24">
        <f t="shared" si="44"/>
        <v>13.75</v>
      </c>
      <c r="C343" s="49">
        <v>16.5</v>
      </c>
      <c r="E343" s="21">
        <f t="shared" si="56"/>
        <v>13.750000000000002</v>
      </c>
    </row>
    <row r="344" spans="1:5" ht="15.75">
      <c r="A344" s="55" t="s">
        <v>266</v>
      </c>
      <c r="B344" s="24">
        <f t="shared" ref="B344" si="73">C344-(C344*20/120)</f>
        <v>13.75</v>
      </c>
      <c r="C344" s="49">
        <v>16.5</v>
      </c>
    </row>
    <row r="345" spans="1:5" ht="23.25">
      <c r="A345" s="35" t="s">
        <v>269</v>
      </c>
      <c r="B345" s="36"/>
      <c r="C345" s="37"/>
      <c r="E345" s="38" t="s">
        <v>270</v>
      </c>
    </row>
    <row r="346" spans="1:5" s="29" customFormat="1" ht="15.75">
      <c r="A346" s="58" t="s">
        <v>271</v>
      </c>
      <c r="B346" s="61">
        <f>C346/120*100</f>
        <v>6.666666666666667</v>
      </c>
      <c r="C346" s="62">
        <v>8</v>
      </c>
      <c r="E346" s="40">
        <v>50</v>
      </c>
    </row>
    <row r="347" spans="1:5" s="29" customFormat="1" ht="15.75">
      <c r="A347" s="58" t="s">
        <v>272</v>
      </c>
      <c r="B347" s="61">
        <f t="shared" ref="B347:B348" si="74">C347/120*100</f>
        <v>6.666666666666667</v>
      </c>
      <c r="C347" s="56">
        <v>8</v>
      </c>
      <c r="E347" s="40">
        <v>56</v>
      </c>
    </row>
    <row r="348" spans="1:5" s="29" customFormat="1" ht="15.75">
      <c r="A348" s="58" t="s">
        <v>273</v>
      </c>
      <c r="B348" s="61">
        <f t="shared" si="74"/>
        <v>11.491666666666665</v>
      </c>
      <c r="C348" s="56">
        <v>13.79</v>
      </c>
      <c r="E348" s="40">
        <v>2</v>
      </c>
    </row>
    <row r="349" spans="1:5" ht="15.75">
      <c r="A349" s="32"/>
      <c r="B349" s="33"/>
      <c r="C349" s="34"/>
    </row>
  </sheetData>
  <mergeCells count="1">
    <mergeCell ref="A1:C1"/>
  </mergeCells>
  <pageMargins left="0.43307086614173229" right="0.23622047244094491" top="0.31496062992125984" bottom="0.31496062992125984" header="0.31496062992125984" footer="0.31496062992125984"/>
  <pageSetup paperSize="9" scale="6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server</cp:lastModifiedBy>
  <cp:lastPrinted>2022-05-30T20:10:07Z</cp:lastPrinted>
  <dcterms:created xsi:type="dcterms:W3CDTF">2017-02-16T08:54:50Z</dcterms:created>
  <dcterms:modified xsi:type="dcterms:W3CDTF">2022-06-02T10:28:23Z</dcterms:modified>
</cp:coreProperties>
</file>