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стя\Desktop\"/>
    </mc:Choice>
  </mc:AlternateContent>
  <bookViews>
    <workbookView xWindow="0" yWindow="0" windowWidth="28800" windowHeight="12330" tabRatio="632"/>
  </bookViews>
  <sheets>
    <sheet name="Принтеры  этикеток,сканер" sheetId="1" r:id="rId1"/>
    <sheet name="Запайщики,ваккуматор,фен" sheetId="2" r:id="rId2"/>
    <sheet name="Диспенсеры,ножи,рулонодерж" sheetId="3" r:id="rId3"/>
    <sheet name="Пузырьковая, скотч,этик,стретч" sheetId="4" r:id="rId4"/>
    <sheet name="Рукава ПВД,ПВХ,полотно" sheetId="5" r:id="rId5"/>
    <sheet name="Пленка ПОФ ТУ " sheetId="6" r:id="rId6"/>
    <sheet name="Канцтовары,мусорные мешки,стака" sheetId="7" r:id="rId7"/>
    <sheet name="ZIP-LOCK пакеты" sheetId="8" r:id="rId8"/>
    <sheet name="Курьерские и пузырьковые пакеты" sheetId="9" r:id="rId9"/>
    <sheet name="Zip бегунок,слайдер" sheetId="10" r:id="rId10"/>
    <sheet name="Картон(коробки,втулки,листы)" sheetId="11" r:id="rId11"/>
    <sheet name="Пакеты дно ДОЙПАК, крафт+металл" sheetId="12" r:id="rId12"/>
    <sheet name="Пакеты полипропилен,ПВД" sheetId="13" r:id="rId13"/>
    <sheet name="Вакуум,пакеты-майки,пвд мешки" sheetId="14" r:id="rId14"/>
    <sheet name="ЗИП на ручные запайщики" sheetId="15" r:id="rId15"/>
    <sheet name="Стеклоткань,нихром" sheetId="16" r:id="rId16"/>
  </sheets>
  <definedNames>
    <definedName name="_xlnm.Print_Area" localSheetId="7">'ZIP-LOCK пакеты'!$C$74:$J$128</definedName>
    <definedName name="_xlnm.Print_Area" localSheetId="13">'Вакуум,пакеты-майки,пвд мешки'!$C$48:$H$116</definedName>
    <definedName name="_xlnm.Print_Area" localSheetId="2">#REF!</definedName>
    <definedName name="_xlnm.Print_Area" localSheetId="10">'Картон(коробки,втулки,листы)'!$B$6:$I$137</definedName>
    <definedName name="_xlnm.Print_Area" localSheetId="8">'Курьерские и пузырьковые пакеты'!$A$107:$B$120</definedName>
    <definedName name="_xlnm.Print_Area" localSheetId="12">#REF!</definedName>
    <definedName name="_xlnm.Print_Area" localSheetId="3">'Пузырьковая, скотч,этик,стретч'!$B$32:$F$47</definedName>
    <definedName name="_xlnm.Print_Area" localSheetId="4">'Рукава ПВД,ПВХ,полотно'!$C$189:$M$246</definedName>
  </definedNames>
  <calcPr calcId="162913"/>
</workbook>
</file>

<file path=xl/calcChain.xml><?xml version="1.0" encoding="utf-8"?>
<calcChain xmlns="http://schemas.openxmlformats.org/spreadsheetml/2006/main">
  <c r="G91" i="9" l="1"/>
  <c r="E51" i="8"/>
  <c r="H51" i="8"/>
  <c r="I164" i="5" l="1"/>
  <c r="I30" i="13"/>
  <c r="G30" i="13"/>
  <c r="I37" i="13"/>
  <c r="G37" i="13"/>
  <c r="G120" i="8" l="1"/>
  <c r="G118" i="8"/>
  <c r="E29" i="3" l="1"/>
  <c r="G151" i="4" l="1"/>
  <c r="H114" i="13" l="1"/>
  <c r="J114" i="13"/>
  <c r="H115" i="4"/>
  <c r="I177" i="5" l="1"/>
  <c r="I181" i="5"/>
  <c r="I176" i="5"/>
  <c r="G38" i="10"/>
  <c r="D25" i="2"/>
  <c r="D15" i="2"/>
  <c r="G121" i="4"/>
  <c r="E33" i="4"/>
  <c r="G187" i="4"/>
  <c r="I54" i="9"/>
  <c r="G54" i="9"/>
  <c r="H26" i="9"/>
  <c r="H20" i="9"/>
  <c r="E25" i="3"/>
  <c r="F12" i="11"/>
  <c r="F13" i="11"/>
  <c r="I25" i="13"/>
  <c r="J202" i="5"/>
  <c r="H202" i="5"/>
  <c r="J210" i="5"/>
  <c r="H210" i="5"/>
  <c r="H43" i="9"/>
  <c r="I18" i="13"/>
  <c r="I104" i="13"/>
  <c r="F72" i="4"/>
  <c r="E78" i="4"/>
  <c r="D54" i="2"/>
  <c r="D179" i="12"/>
  <c r="D180" i="12"/>
  <c r="D181" i="12"/>
  <c r="D182" i="12"/>
  <c r="D184" i="12"/>
  <c r="D185" i="12"/>
  <c r="D186" i="12"/>
  <c r="D187" i="12"/>
  <c r="D183" i="12"/>
  <c r="F191" i="12"/>
  <c r="D191" i="12"/>
  <c r="F167" i="12"/>
  <c r="D167" i="12"/>
  <c r="F151" i="12"/>
  <c r="F152" i="12"/>
  <c r="F154" i="12"/>
  <c r="F155" i="12"/>
  <c r="F156" i="12"/>
  <c r="F157" i="12"/>
  <c r="F158" i="12"/>
  <c r="F159" i="12"/>
  <c r="F160" i="12"/>
  <c r="F161" i="12"/>
  <c r="F162" i="12"/>
  <c r="F164" i="12"/>
  <c r="F165" i="12"/>
  <c r="F166" i="12"/>
  <c r="F163" i="12"/>
  <c r="F168" i="12"/>
  <c r="F169" i="12"/>
  <c r="F153" i="12"/>
  <c r="D151" i="12"/>
  <c r="D152" i="12"/>
  <c r="D154" i="12"/>
  <c r="D155" i="12"/>
  <c r="D156" i="12"/>
  <c r="D157" i="12"/>
  <c r="D158" i="12"/>
  <c r="D159" i="12"/>
  <c r="D160" i="12"/>
  <c r="D161" i="12"/>
  <c r="D162" i="12"/>
  <c r="D164" i="12"/>
  <c r="D165" i="12"/>
  <c r="D166" i="12"/>
  <c r="D163" i="12"/>
  <c r="D168" i="12"/>
  <c r="D169" i="12"/>
  <c r="D153" i="12"/>
  <c r="E147" i="12"/>
  <c r="E146" i="12"/>
  <c r="E137" i="12"/>
  <c r="E142" i="12"/>
  <c r="E143" i="12"/>
  <c r="E141" i="12"/>
  <c r="E138" i="12"/>
  <c r="E139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103" i="12"/>
  <c r="D104" i="12"/>
  <c r="D105" i="12"/>
  <c r="D106" i="12"/>
  <c r="D107" i="12"/>
  <c r="D108" i="12"/>
  <c r="D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84" i="12"/>
  <c r="F83" i="12"/>
  <c r="D83" i="12"/>
  <c r="F82" i="12"/>
  <c r="D82" i="12"/>
  <c r="F81" i="12"/>
  <c r="D81" i="12"/>
  <c r="F76" i="12"/>
  <c r="D76" i="12"/>
  <c r="D75" i="12"/>
  <c r="F75" i="12"/>
  <c r="D74" i="12"/>
  <c r="F74" i="12"/>
  <c r="F73" i="12"/>
  <c r="D73" i="12"/>
  <c r="F72" i="12"/>
  <c r="D72" i="12"/>
  <c r="F71" i="12"/>
  <c r="D71" i="12"/>
  <c r="F70" i="12"/>
  <c r="D70" i="12"/>
  <c r="F66" i="12"/>
  <c r="D66" i="12"/>
  <c r="F65" i="12"/>
  <c r="D65" i="12"/>
  <c r="F64" i="12"/>
  <c r="D64" i="12"/>
  <c r="F63" i="12"/>
  <c r="D63" i="12"/>
  <c r="F62" i="12"/>
  <c r="D62" i="12"/>
  <c r="F61" i="12"/>
  <c r="D61" i="12"/>
  <c r="F57" i="12"/>
  <c r="D57" i="12"/>
  <c r="F56" i="12"/>
  <c r="D56" i="12"/>
  <c r="F55" i="12"/>
  <c r="D55" i="12"/>
  <c r="D13" i="3"/>
  <c r="D12" i="3"/>
  <c r="D11" i="3"/>
  <c r="F108" i="14"/>
  <c r="F109" i="14"/>
  <c r="E32" i="16"/>
  <c r="E31" i="16"/>
  <c r="E30" i="16"/>
  <c r="E26" i="16"/>
  <c r="D18" i="16"/>
  <c r="C49" i="15"/>
  <c r="F120" i="14"/>
  <c r="F118" i="14"/>
  <c r="F117" i="14"/>
  <c r="F114" i="14"/>
  <c r="F112" i="14"/>
  <c r="F110" i="14"/>
  <c r="F104" i="14"/>
  <c r="F102" i="14"/>
  <c r="F100" i="14"/>
  <c r="F99" i="14"/>
  <c r="F96" i="14"/>
  <c r="F91" i="14"/>
  <c r="F87" i="14"/>
  <c r="F86" i="14"/>
  <c r="F85" i="14"/>
  <c r="F84" i="14"/>
  <c r="F82" i="14"/>
  <c r="F80" i="14"/>
  <c r="F79" i="14"/>
  <c r="F78" i="14"/>
  <c r="E77" i="14"/>
  <c r="F77" i="14" s="1"/>
  <c r="F75" i="14"/>
  <c r="F72" i="14"/>
  <c r="F71" i="14"/>
  <c r="F70" i="14"/>
  <c r="F69" i="14"/>
  <c r="F65" i="14"/>
  <c r="F64" i="14"/>
  <c r="F63" i="14"/>
  <c r="F62" i="14"/>
  <c r="F61" i="14"/>
  <c r="F60" i="14"/>
  <c r="F59" i="14"/>
  <c r="F57" i="14"/>
  <c r="F55" i="14"/>
  <c r="F54" i="14"/>
  <c r="E53" i="14"/>
  <c r="F52" i="14"/>
  <c r="F50" i="14"/>
  <c r="E46" i="14"/>
  <c r="E45" i="14"/>
  <c r="F42" i="14"/>
  <c r="F41" i="14"/>
  <c r="F40" i="14"/>
  <c r="F36" i="14"/>
  <c r="F35" i="14"/>
  <c r="E34" i="14"/>
  <c r="F34" i="14" s="1"/>
  <c r="F33" i="14"/>
  <c r="F29" i="14"/>
  <c r="F28" i="14"/>
  <c r="F25" i="14"/>
  <c r="F24" i="14"/>
  <c r="F23" i="14"/>
  <c r="F22" i="14"/>
  <c r="F21" i="14"/>
  <c r="F18" i="14"/>
  <c r="F15" i="14"/>
  <c r="F13" i="14"/>
  <c r="F12" i="14"/>
  <c r="F10" i="14"/>
  <c r="F9" i="14"/>
  <c r="I121" i="13"/>
  <c r="G121" i="13"/>
  <c r="H120" i="13"/>
  <c r="I119" i="13"/>
  <c r="I118" i="13"/>
  <c r="G118" i="13"/>
  <c r="I117" i="13"/>
  <c r="H117" i="13"/>
  <c r="I116" i="13"/>
  <c r="G116" i="13"/>
  <c r="J115" i="13"/>
  <c r="H115" i="13"/>
  <c r="J113" i="13"/>
  <c r="H113" i="13"/>
  <c r="I107" i="13"/>
  <c r="J107" i="13" s="1"/>
  <c r="H107" i="13"/>
  <c r="J106" i="13"/>
  <c r="H106" i="13"/>
  <c r="H105" i="13"/>
  <c r="I103" i="13"/>
  <c r="I102" i="13"/>
  <c r="J102" i="13" s="1"/>
  <c r="H102" i="13"/>
  <c r="I101" i="13"/>
  <c r="H101" i="13"/>
  <c r="I98" i="13"/>
  <c r="H98" i="13"/>
  <c r="H97" i="13"/>
  <c r="J96" i="13"/>
  <c r="H96" i="13"/>
  <c r="I94" i="13"/>
  <c r="J94" i="13" s="1"/>
  <c r="H94" i="13"/>
  <c r="J93" i="13"/>
  <c r="H93" i="13"/>
  <c r="H92" i="13"/>
  <c r="I91" i="13"/>
  <c r="J91" i="13" s="1"/>
  <c r="H91" i="13"/>
  <c r="I90" i="13"/>
  <c r="J90" i="13" s="1"/>
  <c r="H90" i="13"/>
  <c r="I89" i="13"/>
  <c r="I88" i="13"/>
  <c r="J88" i="13" s="1"/>
  <c r="H88" i="13"/>
  <c r="J87" i="13"/>
  <c r="H87" i="13"/>
  <c r="J86" i="13"/>
  <c r="H86" i="13"/>
  <c r="J85" i="13"/>
  <c r="I84" i="13"/>
  <c r="J83" i="13"/>
  <c r="J82" i="13"/>
  <c r="H82" i="13"/>
  <c r="J81" i="13"/>
  <c r="H81" i="13"/>
  <c r="J80" i="13"/>
  <c r="H80" i="13"/>
  <c r="I79" i="13"/>
  <c r="H79" i="13"/>
  <c r="I78" i="13"/>
  <c r="J78" i="13" s="1"/>
  <c r="H78" i="13"/>
  <c r="I76" i="13"/>
  <c r="J76" i="13" s="1"/>
  <c r="H76" i="13"/>
  <c r="I74" i="13"/>
  <c r="J74" i="13" s="1"/>
  <c r="H74" i="13"/>
  <c r="J69" i="13"/>
  <c r="H69" i="13"/>
  <c r="J68" i="13"/>
  <c r="H68" i="13"/>
  <c r="J66" i="13"/>
  <c r="H66" i="13"/>
  <c r="J65" i="13"/>
  <c r="H65" i="13"/>
  <c r="J64" i="13"/>
  <c r="H64" i="13"/>
  <c r="J63" i="13"/>
  <c r="H63" i="13"/>
  <c r="J62" i="13"/>
  <c r="H62" i="13"/>
  <c r="J61" i="13"/>
  <c r="H61" i="13"/>
  <c r="J60" i="13"/>
  <c r="H60" i="13"/>
  <c r="J59" i="13"/>
  <c r="H59" i="13"/>
  <c r="I58" i="13"/>
  <c r="J57" i="13"/>
  <c r="J56" i="13"/>
  <c r="H56" i="13"/>
  <c r="J55" i="13"/>
  <c r="H55" i="13"/>
  <c r="J53" i="13"/>
  <c r="H53" i="13"/>
  <c r="I48" i="13"/>
  <c r="H48" i="13"/>
  <c r="J47" i="13"/>
  <c r="H47" i="13"/>
  <c r="I45" i="13"/>
  <c r="J44" i="13"/>
  <c r="H44" i="13"/>
  <c r="J43" i="13"/>
  <c r="H43" i="13"/>
  <c r="J42" i="13"/>
  <c r="H42" i="13"/>
  <c r="J41" i="13"/>
  <c r="H41" i="13"/>
  <c r="J40" i="13"/>
  <c r="H40" i="13"/>
  <c r="I39" i="13"/>
  <c r="J38" i="13"/>
  <c r="I35" i="13"/>
  <c r="I34" i="13"/>
  <c r="I33" i="13"/>
  <c r="H33" i="13"/>
  <c r="J32" i="13"/>
  <c r="H32" i="13"/>
  <c r="I29" i="13"/>
  <c r="J29" i="13" s="1"/>
  <c r="H29" i="13"/>
  <c r="I28" i="13"/>
  <c r="I27" i="13"/>
  <c r="H26" i="13"/>
  <c r="H24" i="13"/>
  <c r="I22" i="13"/>
  <c r="H19" i="13"/>
  <c r="I17" i="13"/>
  <c r="H15" i="13"/>
  <c r="J14" i="13"/>
  <c r="H14" i="13"/>
  <c r="I13" i="13"/>
  <c r="I12" i="13"/>
  <c r="E136" i="12"/>
  <c r="E131" i="12"/>
  <c r="E130" i="12"/>
  <c r="E129" i="12"/>
  <c r="F51" i="12"/>
  <c r="D51" i="12"/>
  <c r="F50" i="12"/>
  <c r="D50" i="12"/>
  <c r="F49" i="12"/>
  <c r="D49" i="12"/>
  <c r="F48" i="12"/>
  <c r="D48" i="12"/>
  <c r="F47" i="12"/>
  <c r="D47" i="12"/>
  <c r="F46" i="12"/>
  <c r="D46" i="12"/>
  <c r="F44" i="12"/>
  <c r="D44" i="12"/>
  <c r="F43" i="12"/>
  <c r="D43" i="12"/>
  <c r="F39" i="12"/>
  <c r="D39" i="12"/>
  <c r="F38" i="12"/>
  <c r="D38" i="12"/>
  <c r="F37" i="12"/>
  <c r="D37" i="12"/>
  <c r="F36" i="12"/>
  <c r="D36" i="12"/>
  <c r="F35" i="12"/>
  <c r="D35" i="12"/>
  <c r="F34" i="12"/>
  <c r="D34" i="12"/>
  <c r="F33" i="12"/>
  <c r="D33" i="12"/>
  <c r="F32" i="12"/>
  <c r="D32" i="12"/>
  <c r="F31" i="12"/>
  <c r="D31" i="12"/>
  <c r="F30" i="12"/>
  <c r="D30" i="12"/>
  <c r="F29" i="12"/>
  <c r="D29" i="12"/>
  <c r="F28" i="12"/>
  <c r="D28" i="12"/>
  <c r="F27" i="12"/>
  <c r="D27" i="12"/>
  <c r="F26" i="12"/>
  <c r="D26" i="12"/>
  <c r="F25" i="12"/>
  <c r="D25" i="12"/>
  <c r="F24" i="12"/>
  <c r="D24" i="12"/>
  <c r="F23" i="12"/>
  <c r="D23" i="12"/>
  <c r="F22" i="12"/>
  <c r="D22" i="12"/>
  <c r="F21" i="12"/>
  <c r="D21" i="12"/>
  <c r="F20" i="12"/>
  <c r="D20" i="12"/>
  <c r="F19" i="12"/>
  <c r="D19" i="12"/>
  <c r="F18" i="12"/>
  <c r="D18" i="12"/>
  <c r="F16" i="12"/>
  <c r="D16" i="12"/>
  <c r="F15" i="12"/>
  <c r="D15" i="12"/>
  <c r="F14" i="12"/>
  <c r="D14" i="12"/>
  <c r="F13" i="12"/>
  <c r="D13" i="12"/>
  <c r="F12" i="12"/>
  <c r="D12" i="12"/>
  <c r="F11" i="12"/>
  <c r="D11" i="12"/>
  <c r="F10" i="12"/>
  <c r="D10" i="12"/>
  <c r="F9" i="12"/>
  <c r="D9" i="12"/>
  <c r="E134" i="11"/>
  <c r="E133" i="11"/>
  <c r="E132" i="11"/>
  <c r="E129" i="11"/>
  <c r="E128" i="11"/>
  <c r="E127" i="11"/>
  <c r="D123" i="11"/>
  <c r="D122" i="11"/>
  <c r="D121" i="11"/>
  <c r="D120" i="11"/>
  <c r="D119" i="11"/>
  <c r="D118" i="11"/>
  <c r="D117" i="11"/>
  <c r="D116" i="11"/>
  <c r="D115" i="11"/>
  <c r="D114" i="11"/>
  <c r="D113" i="11"/>
  <c r="D112" i="11"/>
  <c r="D110" i="11"/>
  <c r="D109" i="11"/>
  <c r="D108" i="11"/>
  <c r="D106" i="11"/>
  <c r="E99" i="11"/>
  <c r="F90" i="11"/>
  <c r="F89" i="11"/>
  <c r="F85" i="11"/>
  <c r="E84" i="11"/>
  <c r="F83" i="11"/>
  <c r="E82" i="11"/>
  <c r="F80" i="11"/>
  <c r="F79" i="11"/>
  <c r="F75" i="11"/>
  <c r="F74" i="11"/>
  <c r="F73" i="11"/>
  <c r="F72" i="11"/>
  <c r="F71" i="11"/>
  <c r="F70" i="11"/>
  <c r="F69" i="11"/>
  <c r="F67" i="11"/>
  <c r="F51" i="11"/>
  <c r="F50" i="11"/>
  <c r="E47" i="11"/>
  <c r="F35" i="11"/>
  <c r="F29" i="11"/>
  <c r="E26" i="11"/>
  <c r="E22" i="11"/>
  <c r="E20" i="11"/>
  <c r="F19" i="11"/>
  <c r="F15" i="11"/>
  <c r="E10" i="11"/>
  <c r="H44" i="10"/>
  <c r="F44" i="10"/>
  <c r="H43" i="10"/>
  <c r="F43" i="10"/>
  <c r="H42" i="10"/>
  <c r="F42" i="10"/>
  <c r="F41" i="10"/>
  <c r="F40" i="10"/>
  <c r="G39" i="10"/>
  <c r="F39" i="10"/>
  <c r="F38" i="10"/>
  <c r="H37" i="10"/>
  <c r="F37" i="10"/>
  <c r="G36" i="10"/>
  <c r="F36" i="10"/>
  <c r="F22" i="10"/>
  <c r="F21" i="10"/>
  <c r="F20" i="10"/>
  <c r="F19" i="10"/>
  <c r="F18" i="10"/>
  <c r="F14" i="10"/>
  <c r="F11" i="10"/>
  <c r="F10" i="10"/>
  <c r="F9" i="10"/>
  <c r="F8" i="10"/>
  <c r="F7" i="10"/>
  <c r="F6" i="10"/>
  <c r="F118" i="9"/>
  <c r="F117" i="9"/>
  <c r="F116" i="9"/>
  <c r="F115" i="9"/>
  <c r="H105" i="9"/>
  <c r="F105" i="9"/>
  <c r="H103" i="9"/>
  <c r="H101" i="9"/>
  <c r="F101" i="9"/>
  <c r="H100" i="9"/>
  <c r="F100" i="9"/>
  <c r="F88" i="9"/>
  <c r="I56" i="9"/>
  <c r="G56" i="9"/>
  <c r="I55" i="9"/>
  <c r="G55" i="9"/>
  <c r="I53" i="9"/>
  <c r="G53" i="9"/>
  <c r="I52" i="9"/>
  <c r="G52" i="9"/>
  <c r="I51" i="9"/>
  <c r="G51" i="9"/>
  <c r="I50" i="9"/>
  <c r="G50" i="9"/>
  <c r="H47" i="9"/>
  <c r="I46" i="9"/>
  <c r="G46" i="9"/>
  <c r="I45" i="9"/>
  <c r="G45" i="9"/>
  <c r="G44" i="9"/>
  <c r="I44" i="9" s="1"/>
  <c r="I42" i="9"/>
  <c r="G42" i="9"/>
  <c r="I41" i="9"/>
  <c r="I40" i="9"/>
  <c r="G40" i="9"/>
  <c r="I39" i="9"/>
  <c r="G39" i="9"/>
  <c r="I38" i="9"/>
  <c r="G38" i="9"/>
  <c r="I34" i="9"/>
  <c r="G34" i="9"/>
  <c r="I33" i="9"/>
  <c r="G33" i="9"/>
  <c r="I31" i="9"/>
  <c r="G31" i="9"/>
  <c r="I27" i="9"/>
  <c r="G27" i="9"/>
  <c r="H24" i="9"/>
  <c r="G24" i="9"/>
  <c r="I23" i="9"/>
  <c r="G23" i="9"/>
  <c r="I21" i="9"/>
  <c r="G21" i="9"/>
  <c r="I19" i="9"/>
  <c r="I18" i="9"/>
  <c r="K11" i="9"/>
  <c r="I11" i="9"/>
  <c r="G11" i="9"/>
  <c r="H122" i="8"/>
  <c r="G119" i="8"/>
  <c r="H119" i="8" s="1"/>
  <c r="F119" i="8"/>
  <c r="G117" i="8"/>
  <c r="H117" i="8" s="1"/>
  <c r="F117" i="8"/>
  <c r="H116" i="8"/>
  <c r="F116" i="8"/>
  <c r="G115" i="8"/>
  <c r="E115" i="8"/>
  <c r="E114" i="8"/>
  <c r="G113" i="8"/>
  <c r="E113" i="8"/>
  <c r="G112" i="8"/>
  <c r="E112" i="8"/>
  <c r="G111" i="8"/>
  <c r="H111" i="8" s="1"/>
  <c r="F111" i="8"/>
  <c r="H104" i="8"/>
  <c r="F104" i="8"/>
  <c r="G103" i="8"/>
  <c r="H103" i="8" s="1"/>
  <c r="F103" i="8"/>
  <c r="H102" i="8"/>
  <c r="F102" i="8"/>
  <c r="G101" i="8"/>
  <c r="H101" i="8" s="1"/>
  <c r="F101" i="8"/>
  <c r="G100" i="8"/>
  <c r="F100" i="8"/>
  <c r="G99" i="8"/>
  <c r="F99" i="8"/>
  <c r="H97" i="8"/>
  <c r="F96" i="8"/>
  <c r="H95" i="8"/>
  <c r="F95" i="8"/>
  <c r="F94" i="8"/>
  <c r="G93" i="8"/>
  <c r="E93" i="8"/>
  <c r="H91" i="8"/>
  <c r="F91" i="8"/>
  <c r="H90" i="8"/>
  <c r="G89" i="8"/>
  <c r="F89" i="8"/>
  <c r="G88" i="8"/>
  <c r="H88" i="8" s="1"/>
  <c r="F88" i="8"/>
  <c r="G87" i="8"/>
  <c r="F87" i="8"/>
  <c r="G86" i="8"/>
  <c r="H84" i="8"/>
  <c r="G83" i="8"/>
  <c r="H83" i="8" s="1"/>
  <c r="F83" i="8"/>
  <c r="H82" i="8"/>
  <c r="F82" i="8"/>
  <c r="G81" i="8"/>
  <c r="H81" i="8" s="1"/>
  <c r="F81" i="8"/>
  <c r="H80" i="8"/>
  <c r="F80" i="8"/>
  <c r="F79" i="8"/>
  <c r="H72" i="8"/>
  <c r="F72" i="8"/>
  <c r="H71" i="8"/>
  <c r="F71" i="8"/>
  <c r="G70" i="8"/>
  <c r="E70" i="8"/>
  <c r="H69" i="8"/>
  <c r="F69" i="8"/>
  <c r="G68" i="8"/>
  <c r="H68" i="8" s="1"/>
  <c r="F68" i="8"/>
  <c r="G65" i="8"/>
  <c r="E65" i="8"/>
  <c r="G64" i="8"/>
  <c r="F64" i="8"/>
  <c r="G63" i="8"/>
  <c r="E63" i="8"/>
  <c r="H62" i="8"/>
  <c r="H61" i="8"/>
  <c r="F61" i="8"/>
  <c r="G60" i="8"/>
  <c r="E60" i="8"/>
  <c r="G59" i="8"/>
  <c r="H58" i="8"/>
  <c r="F58" i="8"/>
  <c r="H57" i="8"/>
  <c r="H55" i="8"/>
  <c r="F55" i="8"/>
  <c r="H54" i="8"/>
  <c r="F54" i="8"/>
  <c r="G53" i="8"/>
  <c r="E53" i="8"/>
  <c r="H52" i="8"/>
  <c r="F52" i="8"/>
  <c r="F48" i="8"/>
  <c r="H45" i="8"/>
  <c r="F45" i="8"/>
  <c r="G43" i="8"/>
  <c r="D61" i="7"/>
  <c r="D60" i="7"/>
  <c r="D56" i="7"/>
  <c r="G45" i="7"/>
  <c r="G43" i="7"/>
  <c r="F39" i="7"/>
  <c r="D23" i="6"/>
  <c r="D22" i="6"/>
  <c r="D21" i="6"/>
  <c r="D20" i="6"/>
  <c r="D19" i="6"/>
  <c r="D18" i="6"/>
  <c r="D16" i="6"/>
  <c r="D15" i="6"/>
  <c r="D14" i="6"/>
  <c r="D13" i="6"/>
  <c r="D11" i="6"/>
  <c r="D9" i="6"/>
  <c r="D8" i="6"/>
  <c r="D7" i="6"/>
  <c r="D6" i="6"/>
  <c r="D5" i="6"/>
  <c r="D4" i="6"/>
  <c r="D3" i="6"/>
  <c r="G246" i="5"/>
  <c r="G245" i="5"/>
  <c r="G243" i="5"/>
  <c r="G242" i="5"/>
  <c r="G241" i="5"/>
  <c r="K221" i="5"/>
  <c r="I221" i="5"/>
  <c r="K219" i="5"/>
  <c r="I219" i="5"/>
  <c r="K218" i="5"/>
  <c r="I218" i="5"/>
  <c r="J215" i="5"/>
  <c r="H215" i="5"/>
  <c r="K214" i="5"/>
  <c r="I214" i="5"/>
  <c r="K212" i="5"/>
  <c r="I212" i="5"/>
  <c r="K211" i="5"/>
  <c r="I211" i="5"/>
  <c r="J209" i="5"/>
  <c r="H209" i="5"/>
  <c r="K208" i="5"/>
  <c r="I208" i="5"/>
  <c r="K206" i="5"/>
  <c r="I205" i="5"/>
  <c r="I204" i="5"/>
  <c r="K201" i="5"/>
  <c r="I201" i="5"/>
  <c r="K200" i="5"/>
  <c r="K199" i="5"/>
  <c r="I199" i="5"/>
  <c r="K198" i="5"/>
  <c r="K197" i="5"/>
  <c r="I197" i="5"/>
  <c r="K196" i="5"/>
  <c r="I196" i="5"/>
  <c r="I180" i="5"/>
  <c r="I179" i="5"/>
  <c r="I178" i="5"/>
  <c r="I175" i="5"/>
  <c r="I174" i="5"/>
  <c r="I173" i="5"/>
  <c r="I172" i="5"/>
  <c r="I171" i="5"/>
  <c r="H170" i="5"/>
  <c r="I169" i="5"/>
  <c r="I168" i="5"/>
  <c r="I167" i="5"/>
  <c r="I166" i="5"/>
  <c r="I165" i="5"/>
  <c r="I163" i="5"/>
  <c r="I162" i="5"/>
  <c r="I161" i="5"/>
  <c r="I160" i="5"/>
  <c r="H159" i="5"/>
  <c r="H158" i="5"/>
  <c r="H157" i="5"/>
  <c r="I156" i="5"/>
  <c r="I155" i="5"/>
  <c r="I154" i="5"/>
  <c r="I153" i="5"/>
  <c r="H152" i="5"/>
  <c r="I151" i="5"/>
  <c r="H150" i="5"/>
  <c r="I149" i="5"/>
  <c r="H148" i="5"/>
  <c r="I147" i="5"/>
  <c r="H146" i="5"/>
  <c r="I145" i="5"/>
  <c r="I144" i="5"/>
  <c r="I143" i="5"/>
  <c r="I142" i="5"/>
  <c r="I141" i="5"/>
  <c r="I140" i="5"/>
  <c r="I139" i="5"/>
  <c r="I138" i="5"/>
  <c r="I137" i="5"/>
  <c r="I136" i="5"/>
  <c r="H135" i="5"/>
  <c r="I134" i="5"/>
  <c r="H133" i="5"/>
  <c r="H132" i="5"/>
  <c r="I131" i="5"/>
  <c r="I130" i="5"/>
  <c r="I129" i="5"/>
  <c r="I128" i="5"/>
  <c r="I127" i="5"/>
  <c r="H126" i="5"/>
  <c r="I125" i="5"/>
  <c r="H124" i="5"/>
  <c r="I123" i="5"/>
  <c r="H122" i="5"/>
  <c r="H121" i="5"/>
  <c r="I120" i="5"/>
  <c r="I119" i="5"/>
  <c r="I118" i="5"/>
  <c r="I117" i="5"/>
  <c r="H116" i="5"/>
  <c r="I115" i="5"/>
  <c r="I114" i="5"/>
  <c r="I113" i="5"/>
  <c r="I112" i="5"/>
  <c r="I110" i="5"/>
  <c r="H105" i="5"/>
  <c r="H103" i="5"/>
  <c r="I102" i="5"/>
  <c r="H101" i="5"/>
  <c r="I100" i="5"/>
  <c r="I99" i="5"/>
  <c r="I98" i="5"/>
  <c r="I97" i="5"/>
  <c r="I96" i="5"/>
  <c r="H95" i="5"/>
  <c r="H94" i="5"/>
  <c r="I93" i="5"/>
  <c r="F89" i="5"/>
  <c r="H89" i="5" s="1"/>
  <c r="H88" i="5"/>
  <c r="H87" i="5"/>
  <c r="I86" i="5"/>
  <c r="I85" i="5"/>
  <c r="H84" i="5"/>
  <c r="I83" i="5"/>
  <c r="I82" i="5"/>
  <c r="I81" i="5"/>
  <c r="I77" i="5"/>
  <c r="H76" i="5"/>
  <c r="H75" i="5"/>
  <c r="I74" i="5"/>
  <c r="I73" i="5"/>
  <c r="I72" i="5"/>
  <c r="I71" i="5"/>
  <c r="I70" i="5"/>
  <c r="I69" i="5"/>
  <c r="H68" i="5"/>
  <c r="I67" i="5"/>
  <c r="I66" i="5"/>
  <c r="I65" i="5"/>
  <c r="H64" i="5"/>
  <c r="I63" i="5"/>
  <c r="H62" i="5"/>
  <c r="I61" i="5"/>
  <c r="I59" i="5"/>
  <c r="H55" i="5"/>
  <c r="H54" i="5"/>
  <c r="I53" i="5"/>
  <c r="I52" i="5"/>
  <c r="I50" i="5"/>
  <c r="H49" i="5"/>
  <c r="I48" i="5"/>
  <c r="I47" i="5"/>
  <c r="I45" i="5"/>
  <c r="I44" i="5"/>
  <c r="I43" i="5"/>
  <c r="I42" i="5"/>
  <c r="H40" i="5"/>
  <c r="H39" i="5"/>
  <c r="I38" i="5"/>
  <c r="I37" i="5"/>
  <c r="H36" i="5"/>
  <c r="H35" i="5"/>
  <c r="I34" i="5"/>
  <c r="I33" i="5"/>
  <c r="I32" i="5"/>
  <c r="I31" i="5"/>
  <c r="I29" i="5"/>
  <c r="I27" i="5"/>
  <c r="I26" i="5"/>
  <c r="I25" i="5"/>
  <c r="I23" i="5"/>
  <c r="I22" i="5"/>
  <c r="I21" i="5"/>
  <c r="I20" i="5"/>
  <c r="I19" i="5"/>
  <c r="I18" i="5"/>
  <c r="I17" i="5"/>
  <c r="I16" i="5"/>
  <c r="I15" i="5"/>
  <c r="G202" i="4"/>
  <c r="G201" i="4"/>
  <c r="E201" i="4"/>
  <c r="F196" i="4"/>
  <c r="F195" i="4"/>
  <c r="G193" i="4"/>
  <c r="F193" i="4"/>
  <c r="G192" i="4"/>
  <c r="F192" i="4"/>
  <c r="G191" i="4"/>
  <c r="G189" i="4"/>
  <c r="G188" i="4"/>
  <c r="H188" i="4" s="1"/>
  <c r="F188" i="4"/>
  <c r="F187" i="4"/>
  <c r="F186" i="4"/>
  <c r="G185" i="4"/>
  <c r="F185" i="4"/>
  <c r="H176" i="4"/>
  <c r="F176" i="4"/>
  <c r="H174" i="4"/>
  <c r="F174" i="4"/>
  <c r="H173" i="4"/>
  <c r="F173" i="4"/>
  <c r="H171" i="4"/>
  <c r="F171" i="4"/>
  <c r="H169" i="4"/>
  <c r="F169" i="4"/>
  <c r="H168" i="4"/>
  <c r="H167" i="4"/>
  <c r="F167" i="4"/>
  <c r="G166" i="4"/>
  <c r="F166" i="4"/>
  <c r="H165" i="4"/>
  <c r="F165" i="4"/>
  <c r="H164" i="4"/>
  <c r="F164" i="4"/>
  <c r="G162" i="4"/>
  <c r="F162" i="4"/>
  <c r="H161" i="4"/>
  <c r="F161" i="4"/>
  <c r="H160" i="4"/>
  <c r="F160" i="4"/>
  <c r="H159" i="4"/>
  <c r="F159" i="4"/>
  <c r="G158" i="4"/>
  <c r="F158" i="4"/>
  <c r="H157" i="4"/>
  <c r="F157" i="4"/>
  <c r="G156" i="4"/>
  <c r="G155" i="4"/>
  <c r="E155" i="4"/>
  <c r="G154" i="4"/>
  <c r="F154" i="4"/>
  <c r="H153" i="4"/>
  <c r="F153" i="4"/>
  <c r="G150" i="4"/>
  <c r="G149" i="4"/>
  <c r="G148" i="4"/>
  <c r="H147" i="4"/>
  <c r="F147" i="4"/>
  <c r="G146" i="4"/>
  <c r="H145" i="4"/>
  <c r="F145" i="4"/>
  <c r="F138" i="4"/>
  <c r="F137" i="4"/>
  <c r="F136" i="4"/>
  <c r="E132" i="4"/>
  <c r="G127" i="4"/>
  <c r="F126" i="4"/>
  <c r="H125" i="4"/>
  <c r="F125" i="4"/>
  <c r="H124" i="4"/>
  <c r="F124" i="4"/>
  <c r="H123" i="4"/>
  <c r="F123" i="4"/>
  <c r="G120" i="4"/>
  <c r="H120" i="4" s="1"/>
  <c r="F120" i="4"/>
  <c r="G119" i="4"/>
  <c r="E119" i="4"/>
  <c r="G118" i="4"/>
  <c r="F118" i="4"/>
  <c r="G117" i="4"/>
  <c r="F117" i="4"/>
  <c r="H114" i="4"/>
  <c r="F114" i="4"/>
  <c r="H113" i="4"/>
  <c r="F113" i="4"/>
  <c r="H112" i="4"/>
  <c r="G111" i="4"/>
  <c r="H109" i="4"/>
  <c r="F109" i="4"/>
  <c r="H108" i="4"/>
  <c r="F108" i="4"/>
  <c r="H107" i="4"/>
  <c r="F107" i="4"/>
  <c r="E106" i="4"/>
  <c r="H105" i="4"/>
  <c r="G104" i="4"/>
  <c r="F104" i="4"/>
  <c r="G103" i="4"/>
  <c r="H103" i="4" s="1"/>
  <c r="F103" i="4"/>
  <c r="G101" i="4"/>
  <c r="F101" i="4"/>
  <c r="G100" i="4"/>
  <c r="G99" i="4"/>
  <c r="F99" i="4"/>
  <c r="G98" i="4"/>
  <c r="H98" i="4" s="1"/>
  <c r="F98" i="4"/>
  <c r="H97" i="4"/>
  <c r="F97" i="4"/>
  <c r="H94" i="4"/>
  <c r="F94" i="4"/>
  <c r="H93" i="4"/>
  <c r="F93" i="4"/>
  <c r="G92" i="4"/>
  <c r="E92" i="4"/>
  <c r="G91" i="4"/>
  <c r="E91" i="4"/>
  <c r="F90" i="4"/>
  <c r="F83" i="4"/>
  <c r="F81" i="4"/>
  <c r="E71" i="4"/>
  <c r="E70" i="4"/>
  <c r="E69" i="4"/>
  <c r="E68" i="4"/>
  <c r="F61" i="4"/>
  <c r="F60" i="4"/>
  <c r="F58" i="4"/>
  <c r="E54" i="4"/>
  <c r="E53" i="4"/>
  <c r="E51" i="4"/>
  <c r="F47" i="4"/>
  <c r="E46" i="4"/>
  <c r="E45" i="4"/>
  <c r="F44" i="4"/>
  <c r="E43" i="4"/>
  <c r="E41" i="4"/>
  <c r="E40" i="4"/>
  <c r="F39" i="4"/>
  <c r="E38" i="4"/>
  <c r="E37" i="4"/>
  <c r="F34" i="4"/>
  <c r="F29" i="4"/>
  <c r="E26" i="4"/>
  <c r="F25" i="4"/>
  <c r="E24" i="4"/>
  <c r="F22" i="4"/>
  <c r="F20" i="4"/>
  <c r="F19" i="4"/>
  <c r="F18" i="4"/>
  <c r="F17" i="4"/>
  <c r="F16" i="4"/>
  <c r="E14" i="4"/>
  <c r="F14" i="4" s="1"/>
  <c r="F13" i="4"/>
  <c r="F12" i="4"/>
  <c r="F11" i="4"/>
  <c r="BD1" i="4"/>
  <c r="H163" i="4" s="1"/>
  <c r="E79" i="3"/>
  <c r="E77" i="3"/>
  <c r="E76" i="3"/>
  <c r="E75" i="3"/>
  <c r="E74" i="3"/>
  <c r="E73" i="3"/>
  <c r="E70" i="3"/>
  <c r="E68" i="3"/>
  <c r="E67" i="3"/>
  <c r="E56" i="3"/>
  <c r="D52" i="3"/>
  <c r="E51" i="3"/>
  <c r="D47" i="3"/>
  <c r="E45" i="3"/>
  <c r="D44" i="3"/>
  <c r="D43" i="3"/>
  <c r="D42" i="3"/>
  <c r="E39" i="3"/>
  <c r="D39" i="3"/>
  <c r="E38" i="3"/>
  <c r="E36" i="3"/>
  <c r="E34" i="3"/>
  <c r="E33" i="3"/>
  <c r="E31" i="3"/>
  <c r="E30" i="3"/>
  <c r="E28" i="3"/>
  <c r="E27" i="3"/>
  <c r="E26" i="3"/>
  <c r="E24" i="3"/>
  <c r="E23" i="3"/>
  <c r="E21" i="3"/>
  <c r="E20" i="3"/>
  <c r="D19" i="3"/>
  <c r="E14" i="3"/>
  <c r="E10" i="3"/>
  <c r="D92" i="2"/>
  <c r="D91" i="2"/>
  <c r="E86" i="2"/>
  <c r="D84" i="2"/>
  <c r="D83" i="2"/>
  <c r="D82" i="2"/>
  <c r="D81" i="2"/>
  <c r="D80" i="2"/>
  <c r="D78" i="2"/>
  <c r="D77" i="2"/>
  <c r="D76" i="2"/>
  <c r="D73" i="2"/>
  <c r="D72" i="2"/>
  <c r="D71" i="2"/>
  <c r="E70" i="2"/>
  <c r="D67" i="2"/>
  <c r="D66" i="2"/>
  <c r="D64" i="2"/>
  <c r="D63" i="2"/>
  <c r="D62" i="2"/>
  <c r="D61" i="2"/>
  <c r="E58" i="2"/>
  <c r="D57" i="2"/>
  <c r="D56" i="2"/>
  <c r="D55" i="2"/>
  <c r="D51" i="2"/>
  <c r="E50" i="2"/>
  <c r="D49" i="2"/>
  <c r="E48" i="2"/>
  <c r="E47" i="2"/>
  <c r="D46" i="2"/>
  <c r="D45" i="2"/>
  <c r="D44" i="2"/>
  <c r="D42" i="2"/>
  <c r="D41" i="2"/>
  <c r="D40" i="2"/>
  <c r="E38" i="2"/>
  <c r="E37" i="2"/>
  <c r="E35" i="2"/>
  <c r="D33" i="2"/>
  <c r="E32" i="2"/>
  <c r="E29" i="2"/>
  <c r="E28" i="2"/>
  <c r="D26" i="2"/>
  <c r="D24" i="2"/>
  <c r="D23" i="2"/>
  <c r="E22" i="2"/>
  <c r="E21" i="2"/>
  <c r="E20" i="2"/>
  <c r="E18" i="2"/>
  <c r="D16" i="2"/>
  <c r="D14" i="2"/>
  <c r="D7" i="2"/>
  <c r="D6" i="2"/>
  <c r="E4" i="2"/>
  <c r="D7" i="1"/>
  <c r="D4" i="1"/>
  <c r="C3" i="1"/>
  <c r="E39" i="11"/>
  <c r="F39" i="11"/>
  <c r="E45" i="11"/>
  <c r="F45" i="11"/>
  <c r="F40" i="11"/>
  <c r="E40" i="11"/>
</calcChain>
</file>

<file path=xl/sharedStrings.xml><?xml version="1.0" encoding="utf-8"?>
<sst xmlns="http://schemas.openxmlformats.org/spreadsheetml/2006/main" count="3118" uniqueCount="1818">
  <si>
    <t>Принтеры для этикеток, смотчик этикеток, апликтор</t>
  </si>
  <si>
    <t>Артикул</t>
  </si>
  <si>
    <t>Оборудование</t>
  </si>
  <si>
    <t xml:space="preserve">Цена за 1 шт., без НДС   </t>
  </si>
  <si>
    <t xml:space="preserve">Цена за 1 шт., c НДС   </t>
  </si>
  <si>
    <t>Изображение товара</t>
  </si>
  <si>
    <t>Принтер этикеток DT GS-2408DC, DT,USB</t>
  </si>
  <si>
    <t xml:space="preserve"> </t>
  </si>
  <si>
    <t>Термопринтер этикеток  ХР-365B ( термоперенос, печатает только на термоэтикетках : Термоэко или морозостойкие ТермоТОП)</t>
  </si>
  <si>
    <t>https://disk.yandex.ru/d/b4l2H8dl4J3XFA</t>
  </si>
  <si>
    <t xml:space="preserve">Термопринтер этикеток  ХР-D460 </t>
  </si>
  <si>
    <t>Принтер TSC серии TE200,203 dpi, 6 ips,USB 2/0</t>
  </si>
  <si>
    <t xml:space="preserve">Термотрансферный принтер НТ300, USB </t>
  </si>
  <si>
    <t>Принтер этикеток RP 311BU</t>
  </si>
  <si>
    <t>Сканер штрих-кода DBS HC-3208SB</t>
  </si>
  <si>
    <t>Подставка для сканеров DBS HC</t>
  </si>
  <si>
    <t>Аппликатор Towa APN 65-30</t>
  </si>
  <si>
    <t>Аппликатор Towa APN 65-60</t>
  </si>
  <si>
    <t>Смотчик этикеток DBS-T10-HJ-120A</t>
  </si>
  <si>
    <t>ЗАПАЙЩИКИ ПАКЕТОВ  РУЧНЫЕ/НОЖНЫЕ/КЛЕЩИ/КОНВЕЕРНЫЕ</t>
  </si>
  <si>
    <t>картинки и видео работы запайщиков на сайте: https://1454569.by/</t>
  </si>
  <si>
    <t>Ручные</t>
  </si>
  <si>
    <t>Цена
без НДС</t>
  </si>
  <si>
    <t>Цена с НДС</t>
  </si>
  <si>
    <t>АКЦИЯ (цена с НДС)</t>
  </si>
  <si>
    <t>ME-801HW Ручной роликовый запайщик Тайвань</t>
  </si>
  <si>
    <t>шов 2мм</t>
  </si>
  <si>
    <t xml:space="preserve"> FS-200 (металл)</t>
  </si>
  <si>
    <r>
      <rPr>
        <sz val="14"/>
        <color theme="1"/>
        <rFont val="Times New Roman"/>
      </rPr>
      <t xml:space="preserve">FS 200 ABS LOW COST </t>
    </r>
    <r>
      <rPr>
        <b/>
        <sz val="14"/>
        <color theme="1"/>
        <rFont val="Times New Roman"/>
      </rPr>
      <t>уценка (пластик)</t>
    </r>
  </si>
  <si>
    <r>
      <rPr>
        <sz val="14"/>
        <color theme="1"/>
        <rFont val="Times New Roman"/>
      </rPr>
      <t xml:space="preserve">FS 200 ABS  </t>
    </r>
    <r>
      <rPr>
        <b/>
        <sz val="14"/>
        <color theme="1"/>
        <rFont val="Times New Roman"/>
      </rPr>
      <t>уценка (пластик)</t>
    </r>
  </si>
  <si>
    <r>
      <rPr>
        <sz val="14"/>
        <color theme="1"/>
        <rFont val="Times New Roman"/>
      </rPr>
      <t xml:space="preserve">FS 200 ABS </t>
    </r>
    <r>
      <rPr>
        <b/>
        <sz val="14"/>
        <color theme="1"/>
        <rFont val="Times New Roman"/>
      </rPr>
      <t xml:space="preserve"> (пластик)</t>
    </r>
  </si>
  <si>
    <t>струна сверху</t>
  </si>
  <si>
    <t xml:space="preserve"> FS-200 (металл)+струна</t>
  </si>
  <si>
    <t xml:space="preserve"> FS-200 С (Al. с бок. ножом)</t>
  </si>
  <si>
    <t xml:space="preserve"> PFS-300 (металл)</t>
  </si>
  <si>
    <t xml:space="preserve">шов 3мм </t>
  </si>
  <si>
    <t>FS-200M (центральный нож)</t>
  </si>
  <si>
    <t>шов 3мм</t>
  </si>
  <si>
    <t xml:space="preserve"> FS-300 (металл)</t>
  </si>
  <si>
    <t>FS-300ABS (пластик.корпус)</t>
  </si>
  <si>
    <t xml:space="preserve"> FS-300 (металл)+струна</t>
  </si>
  <si>
    <t xml:space="preserve"> FS-300 пластик</t>
  </si>
  <si>
    <t xml:space="preserve"> FS-300 С (Al с бок. ножом)</t>
  </si>
  <si>
    <t xml:space="preserve"> FS-300 М (с центр. ножом)</t>
  </si>
  <si>
    <t>шов 8мм</t>
  </si>
  <si>
    <t xml:space="preserve"> FS-300 B (Al прост. даты.) </t>
  </si>
  <si>
    <t xml:space="preserve"> ME-300HI  усиленный</t>
  </si>
  <si>
    <t>шов 5мм</t>
  </si>
  <si>
    <t xml:space="preserve"> ME-305HI  усиленный</t>
  </si>
  <si>
    <t>шов мм</t>
  </si>
  <si>
    <r>
      <rPr>
        <sz val="14"/>
        <color theme="1"/>
        <rFont val="Times New Roman"/>
      </rPr>
      <t xml:space="preserve"> </t>
    </r>
    <r>
      <rPr>
        <b/>
        <sz val="14"/>
        <color theme="1"/>
        <rFont val="Times New Roman"/>
      </rPr>
      <t>PFS</t>
    </r>
    <r>
      <rPr>
        <sz val="14"/>
        <color theme="1"/>
        <rFont val="Times New Roman"/>
      </rPr>
      <t>-400 (металл)</t>
    </r>
  </si>
  <si>
    <t>FS-400ABS (пластик.корпус)</t>
  </si>
  <si>
    <t xml:space="preserve"> FS-400 (металл)</t>
  </si>
  <si>
    <t xml:space="preserve"> FS-400 (металл)+струна</t>
  </si>
  <si>
    <t xml:space="preserve"> FS-400 пластик</t>
  </si>
  <si>
    <t xml:space="preserve"> FS-400 С (Al с бок. ножом)</t>
  </si>
  <si>
    <t xml:space="preserve"> ME-400HI  усиленный</t>
  </si>
  <si>
    <t xml:space="preserve"> ME-405HI  усиленный</t>
  </si>
  <si>
    <t xml:space="preserve"> FS-500 С (Al с бок. ножом)</t>
  </si>
  <si>
    <t xml:space="preserve"> FS-600Н</t>
  </si>
  <si>
    <t>струна снизу</t>
  </si>
  <si>
    <t xml:space="preserve"> ME-600 HNR усиленный</t>
  </si>
  <si>
    <t xml:space="preserve"> FS-700Н</t>
  </si>
  <si>
    <t xml:space="preserve"> FS-800Н</t>
  </si>
  <si>
    <t xml:space="preserve"> FS-1000Н</t>
  </si>
  <si>
    <t>Ножные</t>
  </si>
  <si>
    <t xml:space="preserve">FRT-400 Напольный  </t>
  </si>
  <si>
    <t xml:space="preserve">FRT-500 Напольный  </t>
  </si>
  <si>
    <t xml:space="preserve">FRT-600 Напольный  </t>
  </si>
  <si>
    <t xml:space="preserve">FRT-800 Напольный  </t>
  </si>
  <si>
    <t xml:space="preserve">FRT-1000 Напольный  </t>
  </si>
  <si>
    <t xml:space="preserve">FRT-1200 Напольный  </t>
  </si>
  <si>
    <t xml:space="preserve">FRT-1400 Напольный  </t>
  </si>
  <si>
    <t>SFTD-400 Напольный с ножом</t>
  </si>
  <si>
    <t>SFTD-400 Напольный запайка/обрезка</t>
  </si>
  <si>
    <t>SFTD-600 Напольный с ножом</t>
  </si>
  <si>
    <t>SFTD-800 Напольный с ножом</t>
  </si>
  <si>
    <t>SFTD-1000 Напольный с нож.</t>
  </si>
  <si>
    <t>Усиленные</t>
  </si>
  <si>
    <t>PFS-350С с датером</t>
  </si>
  <si>
    <t>PFS-350 напольн.</t>
  </si>
  <si>
    <t>PFS-350*2</t>
  </si>
  <si>
    <t>PFS-450</t>
  </si>
  <si>
    <t>PFS-450*2</t>
  </si>
  <si>
    <t xml:space="preserve">PFS-600T усиленный импульсный </t>
  </si>
  <si>
    <t xml:space="preserve">PFS-650 </t>
  </si>
  <si>
    <t>PFS-650*2</t>
  </si>
  <si>
    <t>PFS-800</t>
  </si>
  <si>
    <t xml:space="preserve">PFS-800*2 </t>
  </si>
  <si>
    <t>PFS-300DD (постоянный нагрев)</t>
  </si>
  <si>
    <t>PFS-400DD (постоянный нагрев)</t>
  </si>
  <si>
    <t>Конвеерные</t>
  </si>
  <si>
    <t>шов 10мм</t>
  </si>
  <si>
    <t>DBF-900W горизонт</t>
  </si>
  <si>
    <t>DBF-900LW вертикальн.</t>
  </si>
  <si>
    <t>DBF-900Low COST роликовый (конвеерный) запайщик горизонтального типа</t>
  </si>
  <si>
    <t>DBF-900 V Low COST роликовый (конвеерный) запайщик вертикального типа</t>
  </si>
  <si>
    <t>FRB-770I горизонт</t>
  </si>
  <si>
    <t>FRB-770II вертикальн.</t>
  </si>
  <si>
    <t>FRBM-810I горизонт.</t>
  </si>
  <si>
    <t>FRBM-810II вертикальн.</t>
  </si>
  <si>
    <t>FRB-640  мини-запайщик горизантальный</t>
  </si>
  <si>
    <t>Клещи</t>
  </si>
  <si>
    <t>еврошов</t>
  </si>
  <si>
    <t xml:space="preserve">FKR-200 постоянного нагрева </t>
  </si>
  <si>
    <t xml:space="preserve">FKR-300 постоянного нагрева </t>
  </si>
  <si>
    <t xml:space="preserve">FKR-400 постоянного нагрева </t>
  </si>
  <si>
    <t>С рулонодержателем</t>
  </si>
  <si>
    <t xml:space="preserve">SP-300 с рулонодержателем </t>
  </si>
  <si>
    <t>SP-300 с рулонодержателем +фен</t>
  </si>
  <si>
    <t xml:space="preserve">SP-450 с рулонодержателем </t>
  </si>
  <si>
    <t>SP-450 с рулонодержателем +фен</t>
  </si>
  <si>
    <t xml:space="preserve">SP-600 с рулонодержателем </t>
  </si>
  <si>
    <t xml:space="preserve">Настольный запайщик с L-образными термоножами </t>
  </si>
  <si>
    <t>Ручной импульсный запайщик L-тип BSF-380</t>
  </si>
  <si>
    <t>ДАТЕР</t>
  </si>
  <si>
    <t>DY-8 Датер с лентой  ручной</t>
  </si>
  <si>
    <t>Индукционный</t>
  </si>
  <si>
    <t xml:space="preserve">DGYF-S500A Индукционный </t>
  </si>
  <si>
    <t xml:space="preserve">DGYF-S500B Индукционный </t>
  </si>
  <si>
    <t xml:space="preserve">DGYF-S500C Индукционный </t>
  </si>
  <si>
    <t xml:space="preserve">DGYF-S500D Индукционный </t>
  </si>
  <si>
    <t xml:space="preserve">  Этикеровщик</t>
  </si>
  <si>
    <t>MT-50 print Этикетировщик для бутылок c датером</t>
  </si>
  <si>
    <t>Вакууматор</t>
  </si>
  <si>
    <t xml:space="preserve">Ручной вакуумный аппарат для домашнего использования </t>
  </si>
  <si>
    <t>ФЕН строительный</t>
  </si>
  <si>
    <t>Фен строительный (термовоздуходувка) DEKO HG2000W</t>
  </si>
  <si>
    <t>ОБОРУДОВАНИЕ</t>
  </si>
  <si>
    <t>Ручная электрич. стреппинг машина с обрезкой (12-16 мм) KZ-2</t>
  </si>
  <si>
    <t>Весовой дозатор  FZ-200 (1-200г)</t>
  </si>
  <si>
    <t>Устройство для упаковки (горячий стол) TW-450E</t>
  </si>
  <si>
    <t>Настольная термоусадочная машина MINIMA EVO (Италия)</t>
  </si>
  <si>
    <t>Напряжение (В/Гц) - 220/60</t>
  </si>
  <si>
    <t>Мощность (кВт)- 1,2</t>
  </si>
  <si>
    <t>Скорость упаковки (изделий в час) -0-300</t>
  </si>
  <si>
    <t>Макс. размеры упаковывемого продукта (Д*Ш*В) (мм) - 350*240*140</t>
  </si>
  <si>
    <t>Максимальный размер площадки внутри камеры (Д*В) (мм) - 380*250</t>
  </si>
  <si>
    <t>Внешние размеры(Д*Ш*В) (мм) - 930*550*580</t>
  </si>
  <si>
    <t>Вес нетто (кг) - 36</t>
  </si>
  <si>
    <t>Настольная термоусадочная машина Китай BSF-4030</t>
  </si>
  <si>
    <t>Напряжение (В/Гц) - 220/50</t>
  </si>
  <si>
    <t>Мощность (кВт)- 3,8</t>
  </si>
  <si>
    <t>Производительность, шт./час - 200-300</t>
  </si>
  <si>
    <t>Макс. размеры упаковки (Д*В), мм - 400*300</t>
  </si>
  <si>
    <t>Внешние размеры (Д*Ш*В), мм - 1215*590*1020</t>
  </si>
  <si>
    <t>Вес нетто (кг) - 100</t>
  </si>
  <si>
    <t>L-образный запайщик BSF-501</t>
  </si>
  <si>
    <t>Мощность (кВт) - 1</t>
  </si>
  <si>
    <t>Время нагрева, (с) - 0-2</t>
  </si>
  <si>
    <t>Максимальный размер площадки для запайки (Д*В) (мм) - 500*350</t>
  </si>
  <si>
    <t>Внешние размеры (Д*Ш*В) (мм) - 950*550*370</t>
  </si>
  <si>
    <t>Вес нетто (кг) - 23</t>
  </si>
  <si>
    <t>Термоусадочный тоннель BS4525А</t>
  </si>
  <si>
    <t>Напряжение(В/Гц) - 380/50, 220/60</t>
  </si>
  <si>
    <t>Мощность(кВт) - 6,5</t>
  </si>
  <si>
    <t>Нагрузка(кг) - 10</t>
  </si>
  <si>
    <t>Скорость(метров/мин) - 0-10</t>
  </si>
  <si>
    <t>Размер тоннеля(Д*Ш*В)(мм) - 900×450×250</t>
  </si>
  <si>
    <t>Внешние размеры(Д*Ш*В)(мм) - 1200×650×1100</t>
  </si>
  <si>
    <t>Вес нетто(кг)- 90</t>
  </si>
  <si>
    <t>ООО "Ом-сервис"</t>
  </si>
  <si>
    <t xml:space="preserve">многоканальный тел: </t>
  </si>
  <si>
    <t xml:space="preserve">  8-029-155-1945</t>
  </si>
  <si>
    <t>сайты :</t>
  </si>
  <si>
    <t>почта:</t>
  </si>
  <si>
    <t>info@1454569.by; 1454569@mail.ru</t>
  </si>
  <si>
    <t>адрес в Минске:</t>
  </si>
  <si>
    <t xml:space="preserve"> ул.Олешева д.1, пом. 312, режим работы 9-17,пн-пт,без обеда</t>
  </si>
  <si>
    <t xml:space="preserve">Оборудование для упаковки  </t>
  </si>
  <si>
    <t>Натяжитель  для PP/PET полипропиленовых лент   LJ330(12мм -19мм)</t>
  </si>
  <si>
    <t>Пряжка проволочная 16мм ширина (1000шт)</t>
  </si>
  <si>
    <t>Пряжка проволочная 19мм ширина (1000шт)</t>
  </si>
  <si>
    <t>Лента полипропиленовая упаковочная 15мм*0,8мм(1400м)</t>
  </si>
  <si>
    <t>Лента полипропиленовая упаковочная 15мм*1,0мм(1200м)</t>
  </si>
  <si>
    <t>Лента полипропиленовая упаковочная 19мм *1,0мм(1000м)</t>
  </si>
  <si>
    <t>Диспенсер упаковочный для клейкой ленты 50мм SJ-50M, TENDO Корея</t>
  </si>
  <si>
    <t>Диспенсер упаковочный для клейкой ленты 50мм SY-223,со съемными лезвиями TENDO Корея</t>
  </si>
  <si>
    <t xml:space="preserve">Сменные лезвия B-200, Корея </t>
  </si>
  <si>
    <t>Диспенсер упаковочный для клейкой ленты 50мм ZO-508, TENDO Корея</t>
  </si>
  <si>
    <t>Диспенсер для клейкой ленты  48мм</t>
  </si>
  <si>
    <t>Диспенсер для ленты клейкой  50мм*66м Klebebander ODM001/K/24</t>
  </si>
  <si>
    <t>Диспенсер для ленты клейкой UNIBOB 50мм</t>
  </si>
  <si>
    <t>Диспенсер Klebebander  75ммх с ручкой</t>
  </si>
  <si>
    <t xml:space="preserve">Нож пистолетный пластм.18мм Vorel 76180 </t>
  </si>
  <si>
    <t>Нож пистолетный пластм. ПРОФИ Vorel  с колесиком 25мм(76190)</t>
  </si>
  <si>
    <t>Нож пистолетный пластм. ПРОФИ Vorel  с колесиком 18мм (№76183)</t>
  </si>
  <si>
    <t>Нож пистолетный пластм. усиленный 18мм Vorel  ПРОФИ (№76181)</t>
  </si>
  <si>
    <t>Нож пистолетный обрезиненная ручка 18мм Vorel  ПРОФИ (№76182)</t>
  </si>
  <si>
    <t>Запасные лезвия 18мм/5шт (№76220)</t>
  </si>
  <si>
    <t>Запасные лезвия 25мм/5шт (№76214)</t>
  </si>
  <si>
    <t>Еврослот самоклеящийся р-р 44мм*50(30)мм (цена за 1шт)</t>
  </si>
  <si>
    <t>Диспенсер для безосн.ленты.TD620</t>
  </si>
  <si>
    <t xml:space="preserve">Размотчик стретч-пленки Е610  </t>
  </si>
  <si>
    <t>Размотчик стретч-пленки STR (Италия)</t>
  </si>
  <si>
    <t>Рулетка  3мх16мм  СКЛАД</t>
  </si>
  <si>
    <t>Рулетка с боковым фиксатором 2мх16мм Vorel ( Польша)</t>
  </si>
  <si>
    <t>Рулетка  3мх16мм (YT-7110) YATO ( Польша)</t>
  </si>
  <si>
    <t>РУЛОНОДЕРЖАТЕЛИ</t>
  </si>
  <si>
    <t>Рулонодержатель D300</t>
  </si>
  <si>
    <t>Рулонодержатель D450</t>
  </si>
  <si>
    <t>Рулонодержатель D600</t>
  </si>
  <si>
    <t>Рулонодержатель D800</t>
  </si>
  <si>
    <t>Рулонодержатель 230</t>
  </si>
  <si>
    <t>Рулонодержатель 305</t>
  </si>
  <si>
    <t>Рулонодержатель 410</t>
  </si>
  <si>
    <t>Рулонодержатель 510</t>
  </si>
  <si>
    <t xml:space="preserve">КЛИПСАТОРЫ </t>
  </si>
  <si>
    <t>Клипсатор ( клеящая лента 9-12мм) Италия</t>
  </si>
  <si>
    <t>Клипсатор ( клеящая лента 9-12мм) Китай</t>
  </si>
  <si>
    <t>Полуавтоматический датер с термолентой НР-280</t>
  </si>
  <si>
    <t>ЭТИКЕТ -ПИСТОЛЕТ</t>
  </si>
  <si>
    <t>Этикет-лента  21*12мм  прямоугольная белая  (по 1000шт в рул)</t>
  </si>
  <si>
    <t>Этикет-пистолет МХ-5500</t>
  </si>
  <si>
    <t>ПЕРЧАТКИ</t>
  </si>
  <si>
    <t>Перчатки ХБ с ПВХ 5-нитка 10класс черные</t>
  </si>
  <si>
    <t>Перчатки нитриловые  нестерильные неопудренные Go Grip Green Оранжевые, размер XL, упаковка50шт</t>
  </si>
  <si>
    <t>Перчатки нитриловые  нестерильные неопудренные Go Grip Green Оранжевые, размер L, упаковка50шт</t>
  </si>
  <si>
    <t>Перчатки нитриловые  нестерильные неопудренные Go Grip Green оранжевые, размер М, упаковка50шт</t>
  </si>
  <si>
    <t>Перчатки нитриловые  нестерильные неопудренные Go Grip Green Зеленые, размер ХL, упаковка50шт</t>
  </si>
  <si>
    <t>Перчатки нитриловые  нестерильные неопудренные Go Grip Green Зеленые, размер L, упаковка50шт</t>
  </si>
  <si>
    <t>Перчатки нитриловые  нестерильные неопудренные Go Grip Green Зеленые,размер М, упаковка50шт</t>
  </si>
  <si>
    <t>Перчатки нитриловые нестирильные Nitrylex,рпзмер S (упаковка 100шт)</t>
  </si>
  <si>
    <t>Перчатки нитриловые нестирильные Nitrylex,рпзмер М (упаковка 100шт)</t>
  </si>
  <si>
    <t>Перчатки нитриловые нестирильные Itano Basic, размер М</t>
  </si>
  <si>
    <t>Перчатки нитриловые нестирильные Itano Basic, размер L</t>
  </si>
  <si>
    <t>ВЫРУБЩИК  ОТВЕРСТИЙ И ВЕШАЛКИ ЕВРОСЛОТ</t>
  </si>
  <si>
    <t>Вырубщик отверстий Bulros А-006, про-во Китай</t>
  </si>
  <si>
    <t>СТАНОК ДЛЯ УПАКОВКИ И БУМАГА ДЛЯ УПАКОВКИ</t>
  </si>
  <si>
    <t>Станок для упаковки ручной (дерево)  многоразовый ** бумага покупается отдельно</t>
  </si>
  <si>
    <t>Настольный диспенсер "ЭКО" ОДНОРАЗОВЫЙ в комплекта сотовая корица крафт бумага 150 м +тишью 250 м</t>
  </si>
  <si>
    <t>Рулон бумаги тишью 85 метров ширина 280мм</t>
  </si>
  <si>
    <t>Рулон оберточной бумаги в сотовой структуре (корица) 5м ширина 500мм</t>
  </si>
  <si>
    <t>Рулон оберточной бумаги в сотовой структуре (корица) 50м ширина 500мм</t>
  </si>
  <si>
    <t>Рулон оберточной бумаги в сотовой структуре (белый) 50м, ШИРИНА 500</t>
  </si>
  <si>
    <t>ОБОРУДОВАНИЕ ДЛЯ ПРОИЗВОДСТВА НАДУВНОЙ УПАКОВКИ</t>
  </si>
  <si>
    <t>Компактное оборудование для производства надувной упаковки Модель С10</t>
  </si>
  <si>
    <t>Насос ручной для воздушных шаров</t>
  </si>
  <si>
    <t xml:space="preserve"> Смазка силиконовая  </t>
  </si>
  <si>
    <t>MANNOL 9963 Смазка силиконовая водоотталкивающая для пластика и резины 450мл</t>
  </si>
  <si>
    <t>Пленка воздушно-пузырчатая (ВПП)</t>
  </si>
  <si>
    <t xml:space="preserve">                                                           </t>
  </si>
  <si>
    <t>Толщина</t>
  </si>
  <si>
    <t xml:space="preserve">Цена за 1 рулон без  НДС  </t>
  </si>
  <si>
    <t xml:space="preserve">Цена за 1 рулон с НДС   </t>
  </si>
  <si>
    <t>СКИДКА цена с ндс</t>
  </si>
  <si>
    <t>мини-рулоны</t>
  </si>
  <si>
    <t>ВПП двухслойная, высота 0,20м, длина 100м (20м²)</t>
  </si>
  <si>
    <t>ВПП двухслойная, высота 0,24м, длина 100м (24м²)</t>
  </si>
  <si>
    <t>ВПП двухслойная, высота 0,3м, длина 100м (30м²)</t>
  </si>
  <si>
    <t>мини-ролл</t>
  </si>
  <si>
    <t>ВПП двухслойная, высота 0,4м, длина 5м (2м²)</t>
  </si>
  <si>
    <t>ВПП двухслойная, высота 0,4м, длина 10м (4м²)</t>
  </si>
  <si>
    <t>ВПП двухслойная, высота 0,4м, длина 100м (40м²)</t>
  </si>
  <si>
    <t>ВПП двухслойная, высота 0,5м, длина 100м (50м²)</t>
  </si>
  <si>
    <t>ВПП двухслойная, высота 0,6м, длина 100м (60м²)</t>
  </si>
  <si>
    <t>ВПП двухслойная, высота 0,7м, длина 100м (70м²)</t>
  </si>
  <si>
    <t>ВПП двухслойная, высота 0,8м, длина 20м  (16м2)</t>
  </si>
  <si>
    <t>ВПП двухслойная, высота 0,8м, длина 50м (40м²)</t>
  </si>
  <si>
    <t>ВПП двухслойная, высота 0,8м, длина 100м (80м²)</t>
  </si>
  <si>
    <t>ВПП двухслойная, высота 1,2м, длина 100м (120м²) 2-45  D-NEW !!!</t>
  </si>
  <si>
    <t>ВПП двухслойная, высота 1,2м, длина 100м (120м²)  Д BASIC !!!</t>
  </si>
  <si>
    <t>ВПП двухслойная 1,2м, длина 100м (120м²)</t>
  </si>
  <si>
    <t>ВПП двухслойная   1,2м, длина 100м (120м²)</t>
  </si>
  <si>
    <t>ВПП двухслойная, высота 1,5м, длина 50м БОЛЬШОЙ ПУЗЫРЕК 25мм</t>
  </si>
  <si>
    <t>ВПП двухслойная  BASIC 1,6м, длина 100м</t>
  </si>
  <si>
    <t xml:space="preserve">Цена за 1 рулон без  НДС   </t>
  </si>
  <si>
    <t>ВПП трехслойная, высота 1,6м, длина 100м (160м²)</t>
  </si>
  <si>
    <t>ВПП трехслойная, высота 1,5м, длина 100м (150м²)</t>
  </si>
  <si>
    <t xml:space="preserve">ВПП трехслойная, высота 1,2м, длина 100м (120м²)  Т50BASIC </t>
  </si>
  <si>
    <t xml:space="preserve">ВПП трехслойная, высота 1,2м, длина 100м (120м²)  Т60 </t>
  </si>
  <si>
    <t>ВПП трехслойная, высота 1,2м, длина 100м (120м²)  Т65</t>
  </si>
  <si>
    <t>ВПП трехслойная, высота 1,2м, длина 100м (120м²)  Т75</t>
  </si>
  <si>
    <t xml:space="preserve">ВПП трехслойная, высота 0,2м, длина 100м  </t>
  </si>
  <si>
    <t xml:space="preserve">ВПП трехслойная, высота 0,24м, длина 100м  </t>
  </si>
  <si>
    <t xml:space="preserve">ВПП трехслойная, высота 0,3м, длина 100м  </t>
  </si>
  <si>
    <t xml:space="preserve">ВПП трехслойная, высота 0,4м, длина 10м (4м²) </t>
  </si>
  <si>
    <t xml:space="preserve">ВПП трехслойная, высота 0,4м, длина 100м (40м²) </t>
  </si>
  <si>
    <t>ВПП трехслойная, высота 0,5м, длина 100м</t>
  </si>
  <si>
    <t>ВПП трехслойная, высота 0,6м, длина 100м</t>
  </si>
  <si>
    <t>ВПП трехслойная, высота 0,7м, длина 100м</t>
  </si>
  <si>
    <t>ВПП трехслойная, высота 0,8м, длина 100м</t>
  </si>
  <si>
    <t>Надувная защитная пленка НОВИНКА!!!!!</t>
  </si>
  <si>
    <t xml:space="preserve">Надувная защитная пленка в рулоне </t>
  </si>
  <si>
    <t xml:space="preserve">Цена за 1рулон без  НДС (ФСО)  </t>
  </si>
  <si>
    <t xml:space="preserve">Цена за 1 рулон с НДС (ФСО)  </t>
  </si>
  <si>
    <t>Пленка защитная надувная 20 см ширина рулона, 50 мкм, 50 метров длина ( в надутом состоянии уменьшается: ширина на 4 см. и длина на 30%)</t>
  </si>
  <si>
    <t>Пленка защитная надувная 30 см ширина рулона, 50 мкм, 50 метров длина ( в надутом состоянии уменьшается: ширина на 4 см. и длина на 30%)</t>
  </si>
  <si>
    <t>Пленка защитная надувная 40 см ширина рулона, 50 мкм, 50 метров длина ( в надутом состоянии уменьшается: ширина на 4 см. и длина на 30%)</t>
  </si>
  <si>
    <t>Надувная защитная упаковка Air Shape</t>
  </si>
  <si>
    <t>Ед.изм</t>
  </si>
  <si>
    <t xml:space="preserve">Цена за 1метр  без  НДС    </t>
  </si>
  <si>
    <t xml:space="preserve">Цена за 1 метр с НДС   </t>
  </si>
  <si>
    <t xml:space="preserve">Надувная подушка отрывная 100*200мм </t>
  </si>
  <si>
    <t>м</t>
  </si>
  <si>
    <t>Надувная подушка отрывная 65*200мм</t>
  </si>
  <si>
    <t>Лист воздушно-пузырчатой пленки  240*400мм (16 пузырей в листе)</t>
  </si>
  <si>
    <t>Лист воздушно-пузырчатой пленки  330*400мм (60 пузырей в листе)</t>
  </si>
  <si>
    <t>Лист воздушно-пузырчатой пленки  330*400мм (95 пузырей в листе)</t>
  </si>
  <si>
    <t xml:space="preserve">Стретч-пленка  </t>
  </si>
  <si>
    <t>прозрачная, белая стандартная, супер липкая, черная</t>
  </si>
  <si>
    <t>Стретч-пленка (рулон)</t>
  </si>
  <si>
    <t>Фасовка в коробке,  шт</t>
  </si>
  <si>
    <t>Цена за 1 рулон без НДС</t>
  </si>
  <si>
    <t>Цена за 1 рулон с НДС</t>
  </si>
  <si>
    <t>Стретч-пленка, 17мик,500мм *300м ПРОЗРАЧНАЯ 2,35кг</t>
  </si>
  <si>
    <t>Стрейч пленка, 17мик, 500мм*256м, ПРОЗРАЧНАЯ,2кг</t>
  </si>
  <si>
    <t>Стрейч пленка, 17мик, 500мм*300м, ПРОЗРОЧНАЯ,2,34кг</t>
  </si>
  <si>
    <t>Стретч-пленка, 23мик,500мм*285м ПРОЗРАЧНАЯ, 3кг</t>
  </si>
  <si>
    <r>
      <t>Стретч-пленка  23 мик 500мм*190м, 2 кг.</t>
    </r>
    <r>
      <rPr>
        <sz val="12"/>
        <rFont val="Times New Roman"/>
      </rPr>
      <t xml:space="preserve"> </t>
    </r>
    <r>
      <rPr>
        <b/>
        <sz val="12"/>
        <rFont val="Times New Roman"/>
      </rPr>
      <t xml:space="preserve">БЕЛАЯ </t>
    </r>
  </si>
  <si>
    <r>
      <t xml:space="preserve">Стретч-пленка 23мик,500мм,190метров 2.0кг </t>
    </r>
    <r>
      <rPr>
        <b/>
        <sz val="12"/>
        <color theme="1"/>
        <rFont val="Times New Roman"/>
      </rPr>
      <t>ЧЕРНАЯ</t>
    </r>
  </si>
  <si>
    <t>Стретч-пленка миниролл и миниролл с ручкой "Граната"</t>
  </si>
  <si>
    <t>(из первичного высококачественного сырья)</t>
  </si>
  <si>
    <t>от 1 рулона</t>
  </si>
  <si>
    <t xml:space="preserve">Цена за 1 рулон с НДС    </t>
  </si>
  <si>
    <r>
      <rPr>
        <sz val="12"/>
        <rFont val="Times New Roman"/>
      </rPr>
      <t xml:space="preserve">Стретч-пленка  </t>
    </r>
    <r>
      <rPr>
        <b/>
        <sz val="12"/>
        <rFont val="Times New Roman"/>
      </rPr>
      <t xml:space="preserve">"Миниролл с ручкой" </t>
    </r>
    <r>
      <rPr>
        <sz val="12"/>
        <rFont val="Times New Roman"/>
      </rPr>
      <t>ширина 125мм, длина 300м, толщина 20микрон, 0,7 кг</t>
    </r>
  </si>
  <si>
    <r>
      <rPr>
        <sz val="12"/>
        <rFont val="Times New Roman"/>
      </rPr>
      <t xml:space="preserve">Стретч-пленка </t>
    </r>
    <r>
      <rPr>
        <b/>
        <sz val="12"/>
        <color indexed="2"/>
        <rFont val="Times New Roman"/>
      </rPr>
      <t>"Пищевая"</t>
    </r>
    <r>
      <rPr>
        <sz val="12"/>
        <color theme="1"/>
        <rFont val="Times New Roman"/>
      </rPr>
      <t xml:space="preserve"> ширина 300мм, длина , толщина 8микрон</t>
    </r>
  </si>
  <si>
    <t>Скотч   ширина 19мм, 48мм, 75мм</t>
  </si>
  <si>
    <t xml:space="preserve">Скотч цветной, малярный, армированный </t>
  </si>
  <si>
    <t>**минимальный заказ по безналичному расчету:  от 20руб, **минимальный заказ за наличный расчет в офисе:  от 1 рулона</t>
  </si>
  <si>
    <t>от 36 шт</t>
  </si>
  <si>
    <t>Скотч ширина 48мм</t>
  </si>
  <si>
    <t xml:space="preserve">Цена за 1 рулон с НДС  </t>
  </si>
  <si>
    <t xml:space="preserve">Цена за 1 рулон с НДС </t>
  </si>
  <si>
    <t>Скотч прозрачный 48мм/40микрон/66метров</t>
  </si>
  <si>
    <r>
      <t>Скотч прозрачный 48мм/</t>
    </r>
    <r>
      <rPr>
        <b/>
        <sz val="12"/>
        <color indexed="2"/>
        <rFont val="Times New Roman"/>
      </rPr>
      <t>43</t>
    </r>
    <r>
      <rPr>
        <b/>
        <sz val="12"/>
        <color theme="1"/>
        <rFont val="Times New Roman"/>
      </rPr>
      <t>микрон/66метров</t>
    </r>
  </si>
  <si>
    <r>
      <t>Скотч прозрачный 48мм/</t>
    </r>
    <r>
      <rPr>
        <b/>
        <sz val="12"/>
        <color indexed="2"/>
        <rFont val="Times New Roman"/>
      </rPr>
      <t>45</t>
    </r>
    <r>
      <rPr>
        <b/>
        <sz val="12"/>
        <color theme="1"/>
        <rFont val="Times New Roman"/>
      </rPr>
      <t>микрон/66метров</t>
    </r>
  </si>
  <si>
    <r>
      <t>Скотч прозрачный 48мм/</t>
    </r>
    <r>
      <rPr>
        <b/>
        <sz val="12"/>
        <color indexed="2"/>
        <rFont val="Times New Roman"/>
      </rPr>
      <t>40</t>
    </r>
    <r>
      <rPr>
        <b/>
        <sz val="12"/>
        <color theme="1"/>
        <rFont val="Times New Roman"/>
      </rPr>
      <t>микрон/</t>
    </r>
    <r>
      <rPr>
        <b/>
        <sz val="12"/>
        <color indexed="2"/>
        <rFont val="Times New Roman"/>
      </rPr>
      <t>120</t>
    </r>
    <r>
      <rPr>
        <b/>
        <sz val="12"/>
        <color theme="1"/>
        <rFont val="Times New Roman"/>
      </rPr>
      <t>метров</t>
    </r>
  </si>
  <si>
    <r>
      <t>Скотч прозрачный 48мм/</t>
    </r>
    <r>
      <rPr>
        <b/>
        <sz val="12"/>
        <color indexed="2"/>
        <rFont val="Times New Roman"/>
      </rPr>
      <t>43</t>
    </r>
    <r>
      <rPr>
        <b/>
        <sz val="12"/>
        <color theme="1"/>
        <rFont val="Times New Roman"/>
      </rPr>
      <t>микрон/</t>
    </r>
    <r>
      <rPr>
        <b/>
        <sz val="12"/>
        <color indexed="2"/>
        <rFont val="Times New Roman"/>
      </rPr>
      <t>120</t>
    </r>
    <r>
      <rPr>
        <b/>
        <sz val="12"/>
        <color theme="1"/>
        <rFont val="Times New Roman"/>
      </rPr>
      <t>метров</t>
    </r>
  </si>
  <si>
    <r>
      <t>Скотч прозрачный 48мм/</t>
    </r>
    <r>
      <rPr>
        <b/>
        <sz val="12"/>
        <color indexed="2"/>
        <rFont val="Times New Roman"/>
      </rPr>
      <t>45</t>
    </r>
    <r>
      <rPr>
        <b/>
        <sz val="12"/>
        <color theme="1"/>
        <rFont val="Times New Roman"/>
      </rPr>
      <t>микрон/</t>
    </r>
    <r>
      <rPr>
        <b/>
        <sz val="12"/>
        <color indexed="2"/>
        <rFont val="Times New Roman"/>
      </rPr>
      <t>120</t>
    </r>
    <r>
      <rPr>
        <b/>
        <sz val="12"/>
        <color theme="1"/>
        <rFont val="Times New Roman"/>
      </rPr>
      <t>метров</t>
    </r>
  </si>
  <si>
    <r>
      <t xml:space="preserve">Скотч прозрачный </t>
    </r>
    <r>
      <rPr>
        <b/>
        <sz val="12"/>
        <color indexed="2"/>
        <rFont val="Times New Roman"/>
      </rPr>
      <t>"ШИРОКИЙ"</t>
    </r>
    <r>
      <rPr>
        <b/>
        <sz val="12"/>
        <color theme="1"/>
        <rFont val="Times New Roman"/>
      </rPr>
      <t xml:space="preserve"> </t>
    </r>
    <r>
      <rPr>
        <b/>
        <sz val="12"/>
        <color indexed="2"/>
        <rFont val="Times New Roman"/>
      </rPr>
      <t>72</t>
    </r>
    <r>
      <rPr>
        <b/>
        <sz val="12"/>
        <color theme="1"/>
        <rFont val="Times New Roman"/>
      </rPr>
      <t>мм/</t>
    </r>
    <r>
      <rPr>
        <b/>
        <sz val="12"/>
        <color indexed="2"/>
        <rFont val="Times New Roman"/>
      </rPr>
      <t>40</t>
    </r>
    <r>
      <rPr>
        <b/>
        <sz val="12"/>
        <color theme="1"/>
        <rFont val="Times New Roman"/>
      </rPr>
      <t>микрон/66м (нова ролл 203 )</t>
    </r>
  </si>
  <si>
    <t xml:space="preserve">Скотч прозрачный "ШИРОКИЙ" 75мм/40микрон/66м </t>
  </si>
  <si>
    <r>
      <t xml:space="preserve">Скотч прозрачный </t>
    </r>
    <r>
      <rPr>
        <b/>
        <sz val="12"/>
        <color indexed="2"/>
        <rFont val="Times New Roman"/>
      </rPr>
      <t>"ШИРОКИЙ"</t>
    </r>
    <r>
      <rPr>
        <b/>
        <sz val="12"/>
        <color theme="1"/>
        <rFont val="Times New Roman"/>
      </rPr>
      <t xml:space="preserve"> </t>
    </r>
    <r>
      <rPr>
        <b/>
        <sz val="12"/>
        <color indexed="2"/>
        <rFont val="Times New Roman"/>
      </rPr>
      <t>72</t>
    </r>
    <r>
      <rPr>
        <b/>
        <sz val="12"/>
        <color theme="1"/>
        <rFont val="Times New Roman"/>
      </rPr>
      <t>мм/</t>
    </r>
    <r>
      <rPr>
        <b/>
        <sz val="12"/>
        <color indexed="2"/>
        <rFont val="Times New Roman"/>
      </rPr>
      <t>43</t>
    </r>
    <r>
      <rPr>
        <b/>
        <sz val="12"/>
        <color theme="1"/>
        <rFont val="Times New Roman"/>
      </rPr>
      <t>микрон/66м (нова ролл 204 )</t>
    </r>
  </si>
  <si>
    <r>
      <t xml:space="preserve">Скотч прозрачный </t>
    </r>
    <r>
      <rPr>
        <b/>
        <sz val="12"/>
        <color indexed="2"/>
        <rFont val="Times New Roman"/>
      </rPr>
      <t>"ШИРОКИЙ"</t>
    </r>
    <r>
      <rPr>
        <b/>
        <sz val="12"/>
        <color theme="1"/>
        <rFont val="Times New Roman"/>
      </rPr>
      <t xml:space="preserve"> </t>
    </r>
    <r>
      <rPr>
        <b/>
        <sz val="12"/>
        <color indexed="2"/>
        <rFont val="Times New Roman"/>
      </rPr>
      <t>72</t>
    </r>
    <r>
      <rPr>
        <b/>
        <sz val="12"/>
        <color theme="1"/>
        <rFont val="Times New Roman"/>
      </rPr>
      <t>мм/</t>
    </r>
    <r>
      <rPr>
        <b/>
        <sz val="12"/>
        <color indexed="2"/>
        <rFont val="Times New Roman"/>
      </rPr>
      <t>45</t>
    </r>
    <r>
      <rPr>
        <b/>
        <sz val="12"/>
        <color theme="1"/>
        <rFont val="Times New Roman"/>
      </rPr>
      <t>микрон/66м (нова ролл 205)</t>
    </r>
  </si>
  <si>
    <r>
      <t xml:space="preserve">Скотч 48мм*50м   </t>
    </r>
    <r>
      <rPr>
        <b/>
        <sz val="12"/>
        <color theme="1"/>
        <rFont val="Times New Roman"/>
      </rPr>
      <t>Осторожно стекло с бокалом</t>
    </r>
  </si>
  <si>
    <r>
      <t xml:space="preserve">Скотч </t>
    </r>
    <r>
      <rPr>
        <b/>
        <sz val="12"/>
        <color theme="1"/>
        <rFont val="Times New Roman"/>
      </rPr>
      <t>"СТЕКЛО"</t>
    </r>
    <r>
      <rPr>
        <sz val="12"/>
        <color theme="1"/>
        <rFont val="Times New Roman"/>
      </rPr>
      <t xml:space="preserve"> 48мм/66метров</t>
    </r>
  </si>
  <si>
    <r>
      <t>Скотч "</t>
    </r>
    <r>
      <rPr>
        <b/>
        <sz val="12"/>
        <color theme="1"/>
        <rFont val="Times New Roman"/>
      </rPr>
      <t xml:space="preserve">АКЦИЯ" </t>
    </r>
    <r>
      <rPr>
        <sz val="12"/>
        <color theme="1"/>
        <rFont val="Times New Roman"/>
      </rPr>
      <t>48мм/66метров желтый фон)</t>
    </r>
  </si>
  <si>
    <r>
      <t xml:space="preserve">Скотч </t>
    </r>
    <r>
      <rPr>
        <b/>
        <sz val="12"/>
        <color theme="1"/>
        <rFont val="Times New Roman"/>
      </rPr>
      <t>"ПОДАРОК"</t>
    </r>
    <r>
      <rPr>
        <sz val="12"/>
        <color theme="1"/>
        <rFont val="Times New Roman"/>
      </rPr>
      <t xml:space="preserve"> желтая 50мм*66м*45мкм</t>
    </r>
  </si>
  <si>
    <t>Скотч БЕЛЫЙ 48мм/50метров/43мкм</t>
  </si>
  <si>
    <r>
      <t xml:space="preserve">Скотч 48*50м*43мкм  </t>
    </r>
    <r>
      <rPr>
        <sz val="12"/>
        <color indexed="5"/>
        <rFont val="Times New Roman"/>
      </rPr>
      <t>ЖЕЛТЫЙ</t>
    </r>
  </si>
  <si>
    <r>
      <t xml:space="preserve">Скотч </t>
    </r>
    <r>
      <rPr>
        <b/>
        <sz val="12"/>
        <color indexed="2"/>
        <rFont val="Times New Roman"/>
      </rPr>
      <t>КРАСНЫЙ</t>
    </r>
    <r>
      <rPr>
        <sz val="12"/>
        <color theme="1"/>
        <rFont val="Times New Roman"/>
      </rPr>
      <t xml:space="preserve"> 48мм/66метров*45мкм</t>
    </r>
  </si>
  <si>
    <r>
      <t xml:space="preserve">Скотч </t>
    </r>
    <r>
      <rPr>
        <b/>
        <sz val="12"/>
        <color theme="8" tint="0.39997558519241921"/>
        <rFont val="Times New Roman"/>
      </rPr>
      <t xml:space="preserve">ОРАНЖЕВЫЙ </t>
    </r>
    <r>
      <rPr>
        <b/>
        <sz val="12"/>
        <color theme="1"/>
        <rFont val="Times New Roman"/>
      </rPr>
      <t>48мм/50м 43 мкм</t>
    </r>
  </si>
  <si>
    <r>
      <t xml:space="preserve">Скотч </t>
    </r>
    <r>
      <rPr>
        <b/>
        <sz val="12"/>
        <color theme="8" tint="-0.499984740745262"/>
        <rFont val="Times New Roman"/>
      </rPr>
      <t>КОРИЧНЕВЫЙ</t>
    </r>
    <r>
      <rPr>
        <b/>
        <sz val="12"/>
        <color theme="1"/>
        <rFont val="Times New Roman"/>
      </rPr>
      <t xml:space="preserve"> 48мм/66м 45мкм</t>
    </r>
  </si>
  <si>
    <r>
      <t xml:space="preserve">Скотч </t>
    </r>
    <r>
      <rPr>
        <b/>
        <sz val="12"/>
        <color theme="8" tint="-0.499984740745262"/>
        <rFont val="Times New Roman"/>
      </rPr>
      <t>КОРИЧНЕВЫЙ</t>
    </r>
    <r>
      <rPr>
        <b/>
        <sz val="12"/>
        <color theme="1"/>
        <rFont val="Times New Roman"/>
      </rPr>
      <t xml:space="preserve"> 72мм/66метров/40мкм</t>
    </r>
  </si>
  <si>
    <r>
      <t xml:space="preserve">Скотч </t>
    </r>
    <r>
      <rPr>
        <b/>
        <sz val="12"/>
        <color theme="1"/>
        <rFont val="Times New Roman"/>
      </rPr>
      <t xml:space="preserve">ЧЕРНЫЙ </t>
    </r>
    <r>
      <rPr>
        <sz val="12"/>
        <color theme="1"/>
        <rFont val="Times New Roman"/>
      </rPr>
      <t>48мм/66метров*45мкм</t>
    </r>
  </si>
  <si>
    <r>
      <t xml:space="preserve">Скотч </t>
    </r>
    <r>
      <rPr>
        <b/>
        <sz val="12"/>
        <color theme="4" tint="-0.249977111117893"/>
        <rFont val="Times New Roman"/>
      </rPr>
      <t>СИНИЙ</t>
    </r>
    <r>
      <rPr>
        <sz val="12"/>
        <color theme="1"/>
        <rFont val="Times New Roman"/>
      </rPr>
      <t xml:space="preserve"> 48мм/66метров</t>
    </r>
  </si>
  <si>
    <t xml:space="preserve">Скотч 19*66*40мкм </t>
  </si>
  <si>
    <t>Скотч армированный  48мм*25м  серебристый</t>
  </si>
  <si>
    <t>16/96</t>
  </si>
  <si>
    <t>Скотч армированный  48мм*50м*150мкм  серебристый</t>
  </si>
  <si>
    <t>Лента малярная 48мм*120мкм*50м</t>
  </si>
  <si>
    <t>Лента малярная 48мм*50м (желтая)</t>
  </si>
  <si>
    <t>Двухсторонний скотч зеленая 19мм*10м</t>
  </si>
  <si>
    <t>Двухсторонний скотч  50мм*25м</t>
  </si>
  <si>
    <t>Лента универсальная ПП 66*50 (Италия)</t>
  </si>
  <si>
    <t>Лента липкая полимерно-бумажная 50*50</t>
  </si>
  <si>
    <t>Лента 2х стор.(безосн) 33*6 (Германия)</t>
  </si>
  <si>
    <t>Лента 2х стор.(безосн) 33*12 (Германия)</t>
  </si>
  <si>
    <t>Лента ПВХ для размет. (черн/желт) 33*50</t>
  </si>
  <si>
    <t>Лента упаковочная для клипсатора</t>
  </si>
  <si>
    <t>Упаковочная клейкая лента 9мм/66м (красная) для клипсаторов (Германия)</t>
  </si>
  <si>
    <t>Упаковочная клейкая лента 9мм/66м (зеленая) для клипсаторов (Германия)</t>
  </si>
  <si>
    <t>Упаковочная клейкая лента 9мм/66м (жёлтая) для клипсаторов  (Германия)</t>
  </si>
  <si>
    <t xml:space="preserve">Упаковочная клейкая лента  45мкм 9мм/40м (жёлтая) для клипсаторов  </t>
  </si>
  <si>
    <t xml:space="preserve">Упаковочная клейкая лента 45мкм 9мм/40м (оранжевая) для клипсаторов </t>
  </si>
  <si>
    <t xml:space="preserve">Термоэтикетки для принтеров штрих-кода  </t>
  </si>
  <si>
    <t>от 20 рулонов</t>
  </si>
  <si>
    <t>Термоэтикетки ТЕРМОЭКО</t>
  </si>
  <si>
    <t>Намотка</t>
  </si>
  <si>
    <t xml:space="preserve">Цена за 1 рулон без  НДС </t>
  </si>
  <si>
    <t xml:space="preserve">Термоэтикетки 20мм*20мм  </t>
  </si>
  <si>
    <t>3000шт</t>
  </si>
  <si>
    <t xml:space="preserve">Термоэтикетки 30мм*20мм  </t>
  </si>
  <si>
    <t>2000 шт</t>
  </si>
  <si>
    <t xml:space="preserve">Термоэтикетки 40мм*25мм  </t>
  </si>
  <si>
    <t>1000 шт</t>
  </si>
  <si>
    <t xml:space="preserve">Термоэтикетки 40мм*30мм  </t>
  </si>
  <si>
    <t xml:space="preserve">Термоэтикетки 40мм*40мм  </t>
  </si>
  <si>
    <t>1000шт</t>
  </si>
  <si>
    <t xml:space="preserve">Термоэтикетки 40мм*100мм  </t>
  </si>
  <si>
    <t>500шт</t>
  </si>
  <si>
    <t xml:space="preserve">Термоэтикетки 58мм*30мм  </t>
  </si>
  <si>
    <t>1500 шт</t>
  </si>
  <si>
    <t>700шт</t>
  </si>
  <si>
    <t xml:space="preserve">Термоэтикетки 58мм*40мм  Wildberries </t>
  </si>
  <si>
    <t xml:space="preserve">Термоэтикетки 58мм*40мм   Wildberries </t>
  </si>
  <si>
    <t>700 шт</t>
  </si>
  <si>
    <t>550 шт</t>
  </si>
  <si>
    <r>
      <t xml:space="preserve">Термоэтикетки 58мм*40мм  </t>
    </r>
    <r>
      <rPr>
        <sz val="12"/>
        <color theme="1" tint="4.9989318521683403E-2"/>
        <rFont val="Times New Roman"/>
      </rPr>
      <t xml:space="preserve"> Желтая</t>
    </r>
  </si>
  <si>
    <t>13,6/шт</t>
  </si>
  <si>
    <t>АКЦИЯ</t>
  </si>
  <si>
    <t>Термоэтикетки 58мм*40мм   Зеленая</t>
  </si>
  <si>
    <r>
      <t xml:space="preserve">Термотрансферные 58мм*40мм </t>
    </r>
    <r>
      <rPr>
        <sz val="12"/>
        <color theme="4" tint="-0.499984740745262"/>
        <rFont val="Times New Roman"/>
      </rPr>
      <t>Полипропиленовые</t>
    </r>
  </si>
  <si>
    <t>550шт</t>
  </si>
  <si>
    <t xml:space="preserve">Термоэтикетки 58мм*40мм  ТЕРМОТОП Wildberries </t>
  </si>
  <si>
    <t>500 шт</t>
  </si>
  <si>
    <t xml:space="preserve">Термоэтикетки 58мм*60мм  Wildberries </t>
  </si>
  <si>
    <t>400шт</t>
  </si>
  <si>
    <t xml:space="preserve">Термотрансферная этикетка (полуглянец) 58мм*40мм </t>
  </si>
  <si>
    <t>Термоэтикетки 58мм*90мм</t>
  </si>
  <si>
    <t>Термоэтикетки 58мм*100мм</t>
  </si>
  <si>
    <t xml:space="preserve">Термоэтикетки 75мм*120мм   OZON </t>
  </si>
  <si>
    <t>300 шт</t>
  </si>
  <si>
    <t>250шт</t>
  </si>
  <si>
    <t xml:space="preserve">Этикетки полипропиленовые 75мм*120мм </t>
  </si>
  <si>
    <t>300шт</t>
  </si>
  <si>
    <t xml:space="preserve">Термоэтикетки 100мм*70мм </t>
  </si>
  <si>
    <t>Термоэтикетки 100мм*40мм</t>
  </si>
  <si>
    <t xml:space="preserve">Термотикетка самоклеющаяся 100*100/40 </t>
  </si>
  <si>
    <t>Термоэтикетки 100*150 (400шт)</t>
  </si>
  <si>
    <t>Термоэтикетки 100*150 (500шт)</t>
  </si>
  <si>
    <t>Термоэтикетки 100*200</t>
  </si>
  <si>
    <t>ЭТИКЕТ ЛЕНТА</t>
  </si>
  <si>
    <t>шт/рул</t>
  </si>
  <si>
    <t>Этикет-лента «Цена» 30мм*20мм желтая</t>
  </si>
  <si>
    <t>350шт</t>
  </si>
  <si>
    <t>Этикет-лента «Цена» 50мм*40мм желтая</t>
  </si>
  <si>
    <t>Термотрансферная лента для принтеров штрих-кода, датеров</t>
  </si>
  <si>
    <t>от 1 коробки</t>
  </si>
  <si>
    <t>Наименование</t>
  </si>
  <si>
    <t xml:space="preserve">64мм*300м WAX </t>
  </si>
  <si>
    <t xml:space="preserve">84мм*300м WAX </t>
  </si>
  <si>
    <t xml:space="preserve">104мм*300м WAX  </t>
  </si>
  <si>
    <t xml:space="preserve">108мм*300м WAX  </t>
  </si>
  <si>
    <t>110мм*300м CК16-WAX out</t>
  </si>
  <si>
    <t>55мм*300м REZIN R210A blue out СИНЯЯ</t>
  </si>
  <si>
    <t>64мм*300м CK36-RESIN</t>
  </si>
  <si>
    <t>Термолента для датера 25мм*100м (черная,Chineese type)</t>
  </si>
  <si>
    <t>Лента белая 35мм*200м NT637B  (нейлон)</t>
  </si>
  <si>
    <t>рул</t>
  </si>
  <si>
    <t>Лента белая 40мм*200м NT637B  (нейлон)</t>
  </si>
  <si>
    <t>Лента чековая для кассовых аппаратов</t>
  </si>
  <si>
    <t>от 24 рулонов</t>
  </si>
  <si>
    <t>Лента кассовая ( ширина*диаметр втулки*длина)</t>
  </si>
  <si>
    <t>Лента чековая ролик термочувствительный 57мм*12мм*18м</t>
  </si>
  <si>
    <t>Лента чековая ролик термочувствительный   80ммх60ммх12м</t>
  </si>
  <si>
    <t>ул.Олешева д.1, пом. 312, офис 23, режим работы 9-17.30,пн-пт,без обеда . Вход между аптекой и "Адреналин"</t>
  </si>
  <si>
    <t>Пленка полиэтиленовая (рукав) для упаковки товаров  (прозрачный, белый, черный)</t>
  </si>
  <si>
    <t xml:space="preserve">ПНД полиэтилен низкого давления "шуршащий"  </t>
  </si>
  <si>
    <t>Минимальный заказ со склада 1 рулон. В одном рулоне, как правило, от 12 до 17кг</t>
  </si>
  <si>
    <t>Есть в наличии ассортимент рулонов весом 2-4кг. Уточняйте по телефону или пишите на почту 1454569@mail.ru</t>
  </si>
  <si>
    <t>Принимаем предзаказы на отмотку от 3кг ( шириной от 100мм до 480мм )  - стоимость одного кг отмотки -15 руб. с НДС . Срок исполнения: сегодня на завтра.</t>
  </si>
  <si>
    <t>Принимаем заказы на изготовление рукавов любой ширины в диапазоне от 50мм до 1200мм. толщиной от 25 до 200 микрон. Срок исполнения: от 3х дней до 3х недель.</t>
  </si>
  <si>
    <t>От 1 рулона</t>
  </si>
  <si>
    <t>От 50 кг</t>
  </si>
  <si>
    <t>Рукав ПВД</t>
  </si>
  <si>
    <t>Ширина (мм)*толщину (микрон)</t>
  </si>
  <si>
    <t xml:space="preserve">Цена за 1кг, без НДС  </t>
  </si>
  <si>
    <t xml:space="preserve">Цена за 1кг, с НДС  </t>
  </si>
  <si>
    <t>Сколько метров в 1 кг</t>
  </si>
  <si>
    <r>
      <t xml:space="preserve">рукав ПВД </t>
    </r>
    <r>
      <rPr>
        <b/>
        <i/>
        <u/>
        <sz val="14"/>
        <rFont val="Times New Roman"/>
      </rPr>
      <t>комбо</t>
    </r>
  </si>
  <si>
    <t>50*80</t>
  </si>
  <si>
    <t>60*60</t>
  </si>
  <si>
    <t>60*80</t>
  </si>
  <si>
    <t>рукав ПВД</t>
  </si>
  <si>
    <t>70*80</t>
  </si>
  <si>
    <t>70*100</t>
  </si>
  <si>
    <t>рукав комбо</t>
  </si>
  <si>
    <t>80*80</t>
  </si>
  <si>
    <t>90*100</t>
  </si>
  <si>
    <t>90*80</t>
  </si>
  <si>
    <t>рукав ПВХ т/у со швом</t>
  </si>
  <si>
    <t>89*40</t>
  </si>
  <si>
    <t>рукав ПВД КОМБО</t>
  </si>
  <si>
    <t>80*120</t>
  </si>
  <si>
    <t>90*120</t>
  </si>
  <si>
    <t>100*50</t>
  </si>
  <si>
    <t>100*70</t>
  </si>
  <si>
    <t>100*80</t>
  </si>
  <si>
    <t>рукав ПВД ЧЕРНЫЙ</t>
  </si>
  <si>
    <t>100*100</t>
  </si>
  <si>
    <t>110*80</t>
  </si>
  <si>
    <t>110*100</t>
  </si>
  <si>
    <t>47.8</t>
  </si>
  <si>
    <t>110*200</t>
  </si>
  <si>
    <t>47.9</t>
  </si>
  <si>
    <t>рукав ПВД БЕЛЫЙ</t>
  </si>
  <si>
    <t>120*60</t>
  </si>
  <si>
    <t>120*50</t>
  </si>
  <si>
    <t>120*80</t>
  </si>
  <si>
    <t>рукав ПВД белый</t>
  </si>
  <si>
    <t>рукав ПВД (10кг в рулоне)</t>
  </si>
  <si>
    <t>125*80</t>
  </si>
  <si>
    <t>120*100</t>
  </si>
  <si>
    <t>120*120</t>
  </si>
  <si>
    <t>130*60</t>
  </si>
  <si>
    <t>130*80</t>
  </si>
  <si>
    <t>рукав ПВД черный</t>
  </si>
  <si>
    <t>130*100</t>
  </si>
  <si>
    <t>150*45</t>
  </si>
  <si>
    <t>150*50</t>
  </si>
  <si>
    <t>150*80</t>
  </si>
  <si>
    <r>
      <rPr>
        <b/>
        <sz val="14"/>
        <rFont val="Times New Roman"/>
      </rPr>
      <t>рукав ПВД</t>
    </r>
    <r>
      <rPr>
        <b/>
        <sz val="14"/>
        <color theme="6" tint="-0.249977111117893"/>
        <rFont val="Times New Roman"/>
      </rPr>
      <t xml:space="preserve"> желтый</t>
    </r>
  </si>
  <si>
    <t>150*100</t>
  </si>
  <si>
    <t>рукав ПВД розовый</t>
  </si>
  <si>
    <t>рукав ПВД серый</t>
  </si>
  <si>
    <t>Пукав ПВД КОМБО</t>
  </si>
  <si>
    <t>150*120</t>
  </si>
  <si>
    <t>рукав ПВД Белый</t>
  </si>
  <si>
    <t>150*200</t>
  </si>
  <si>
    <t>160*70</t>
  </si>
  <si>
    <t>160*80</t>
  </si>
  <si>
    <t>170*40</t>
  </si>
  <si>
    <t>170*80</t>
  </si>
  <si>
    <t xml:space="preserve">рукав ПВД Белый  </t>
  </si>
  <si>
    <t>170*100</t>
  </si>
  <si>
    <t>170*120</t>
  </si>
  <si>
    <t>180*80</t>
  </si>
  <si>
    <t>190*80</t>
  </si>
  <si>
    <t>200*50</t>
  </si>
  <si>
    <t>200*80</t>
  </si>
  <si>
    <t>200*100</t>
  </si>
  <si>
    <r>
      <rPr>
        <b/>
        <sz val="14"/>
        <rFont val="Times New Roman"/>
      </rPr>
      <t xml:space="preserve">рукав ПВД </t>
    </r>
    <r>
      <rPr>
        <b/>
        <sz val="14"/>
        <color theme="2" tint="-0.34998626667073579"/>
        <rFont val="Times New Roman"/>
      </rPr>
      <t>серый</t>
    </r>
  </si>
  <si>
    <t>рукав ПВД желтый</t>
  </si>
  <si>
    <t>рукав ПВД розовый полупрозрачный</t>
  </si>
  <si>
    <t>200*120</t>
  </si>
  <si>
    <t>200*150</t>
  </si>
  <si>
    <t>230*80</t>
  </si>
  <si>
    <t>250*50</t>
  </si>
  <si>
    <t>250*60</t>
  </si>
  <si>
    <t>250*80</t>
  </si>
  <si>
    <t>рукав ПВД Черный</t>
  </si>
  <si>
    <r>
      <rPr>
        <b/>
        <sz val="14"/>
        <rFont val="Times New Roman"/>
      </rPr>
      <t xml:space="preserve">рукав ПВД 250*100 </t>
    </r>
    <r>
      <rPr>
        <b/>
        <sz val="14"/>
        <color indexed="2"/>
        <rFont val="Times New Roman"/>
      </rPr>
      <t>красный</t>
    </r>
  </si>
  <si>
    <t>250*100</t>
  </si>
  <si>
    <r>
      <rPr>
        <b/>
        <sz val="14"/>
        <rFont val="Times New Roman"/>
      </rPr>
      <t xml:space="preserve">рукав ПВД 250*100 </t>
    </r>
    <r>
      <rPr>
        <b/>
        <sz val="14"/>
        <color theme="6" tint="-0.249977111117893"/>
        <rFont val="Times New Roman"/>
      </rPr>
      <t>желтый</t>
    </r>
  </si>
  <si>
    <r>
      <rPr>
        <b/>
        <sz val="14"/>
        <rFont val="Times New Roman"/>
      </rPr>
      <t xml:space="preserve">рукав ПВД 250*100 </t>
    </r>
    <r>
      <rPr>
        <b/>
        <sz val="14"/>
        <color theme="2" tint="-0.34998626667073579"/>
        <rFont val="Times New Roman"/>
      </rPr>
      <t>серый</t>
    </r>
  </si>
  <si>
    <t>рукав ПВД 250*100 розовый полупрозрачный</t>
  </si>
  <si>
    <t xml:space="preserve">рукав ПВД Белый </t>
  </si>
  <si>
    <t>260*80</t>
  </si>
  <si>
    <t>260*100</t>
  </si>
  <si>
    <t>265*80</t>
  </si>
  <si>
    <t>270*70</t>
  </si>
  <si>
    <t>ПНД !!! Рукав</t>
  </si>
  <si>
    <t>300*30</t>
  </si>
  <si>
    <t>300*25</t>
  </si>
  <si>
    <t>300*50</t>
  </si>
  <si>
    <t>300*80</t>
  </si>
  <si>
    <r>
      <rPr>
        <b/>
        <sz val="14"/>
        <rFont val="Times New Roman"/>
      </rPr>
      <t xml:space="preserve">рукав ПВД </t>
    </r>
    <r>
      <rPr>
        <b/>
        <sz val="14"/>
        <color theme="2" tint="-0.499984740745262"/>
        <rFont val="Times New Roman"/>
      </rPr>
      <t>серый</t>
    </r>
  </si>
  <si>
    <r>
      <rPr>
        <b/>
        <sz val="14"/>
        <rFont val="Times New Roman"/>
      </rPr>
      <t xml:space="preserve">рукав ПВД </t>
    </r>
    <r>
      <rPr>
        <b/>
        <sz val="14"/>
        <color indexed="2"/>
        <rFont val="Times New Roman"/>
      </rPr>
      <t>красный</t>
    </r>
  </si>
  <si>
    <t>300*100</t>
  </si>
  <si>
    <r>
      <rPr>
        <b/>
        <sz val="14"/>
        <rFont val="Times New Roman"/>
      </rPr>
      <t xml:space="preserve">рукав ПВД </t>
    </r>
    <r>
      <rPr>
        <b/>
        <sz val="14"/>
        <color theme="6" tint="-0.249977111117893"/>
        <rFont val="Times New Roman"/>
      </rPr>
      <t>желтый</t>
    </r>
  </si>
  <si>
    <t>300*200</t>
  </si>
  <si>
    <t>330*50</t>
  </si>
  <si>
    <t>330*80</t>
  </si>
  <si>
    <t>350*40</t>
  </si>
  <si>
    <t>350*70</t>
  </si>
  <si>
    <t>350*50</t>
  </si>
  <si>
    <t>350*80</t>
  </si>
  <si>
    <t>350*100</t>
  </si>
  <si>
    <t>рукав ПВД ГОСТ термоусад</t>
  </si>
  <si>
    <t>350*110</t>
  </si>
  <si>
    <t>360*80</t>
  </si>
  <si>
    <t>380*50</t>
  </si>
  <si>
    <t>380*80</t>
  </si>
  <si>
    <t>400*25</t>
  </si>
  <si>
    <t>400*50</t>
  </si>
  <si>
    <t>400*80</t>
  </si>
  <si>
    <t>400*100</t>
  </si>
  <si>
    <t>400*120</t>
  </si>
  <si>
    <t>400*200</t>
  </si>
  <si>
    <t>450*50</t>
  </si>
  <si>
    <t>450*80</t>
  </si>
  <si>
    <t>450*100</t>
  </si>
  <si>
    <t>460*80</t>
  </si>
  <si>
    <t>500*30</t>
  </si>
  <si>
    <t>500*50</t>
  </si>
  <si>
    <t>500*80</t>
  </si>
  <si>
    <t>500*100</t>
  </si>
  <si>
    <t>500*120</t>
  </si>
  <si>
    <t>520*40</t>
  </si>
  <si>
    <t>550*80</t>
  </si>
  <si>
    <t>600*30</t>
  </si>
  <si>
    <t>600*50</t>
  </si>
  <si>
    <t>600*80</t>
  </si>
  <si>
    <t>650*60</t>
  </si>
  <si>
    <t>600*100</t>
  </si>
  <si>
    <t>700*80</t>
  </si>
  <si>
    <t>700*30</t>
  </si>
  <si>
    <t>700*50</t>
  </si>
  <si>
    <t>700*100</t>
  </si>
  <si>
    <t>710*40</t>
  </si>
  <si>
    <t>750*100</t>
  </si>
  <si>
    <t>800*40</t>
  </si>
  <si>
    <t>800*50</t>
  </si>
  <si>
    <t>800*60</t>
  </si>
  <si>
    <t>800*80</t>
  </si>
  <si>
    <t>900*60</t>
  </si>
  <si>
    <t>900*80</t>
  </si>
  <si>
    <t>950*100</t>
  </si>
  <si>
    <t>рукав ПВД с фальцами</t>
  </si>
  <si>
    <t>1000*40 (800+15)</t>
  </si>
  <si>
    <t>1000*70</t>
  </si>
  <si>
    <t>1000*100</t>
  </si>
  <si>
    <t>1100*40</t>
  </si>
  <si>
    <t>11.9</t>
  </si>
  <si>
    <t>Отмотки рукавов от 3кг (100-500мм)</t>
  </si>
  <si>
    <t>Осуществляем отмотку рукавов любой плотности от 3кг. Размер рукавов для отмотки может быть от 100 до 480мм. Срок исполнения: сегодня на завтра.</t>
  </si>
  <si>
    <t>Рукав ПНД</t>
  </si>
  <si>
    <t>300*40</t>
  </si>
  <si>
    <t>Полурукава  ПВХ  (ультрапрозрачный, поливинилхлорид)</t>
  </si>
  <si>
    <t>(ширина от 150мм до 600м,толщина от 15 до 25микрон)</t>
  </si>
  <si>
    <t>**минимальный заказ по безналичному расчету:  1 рулон</t>
  </si>
  <si>
    <t>**минимальный заказ за наличный расчет в офисе:  1 рулон</t>
  </si>
  <si>
    <t>**вес одного полурукава 5-10кг в зависимости от ширины</t>
  </si>
  <si>
    <t>от 3-х рулонов</t>
  </si>
  <si>
    <t xml:space="preserve">   Термоусадочный полурукав ПВХ</t>
  </si>
  <si>
    <t>Ширина (мм)*толщину(мик)</t>
  </si>
  <si>
    <t>Сколько метров в рулоне</t>
  </si>
  <si>
    <t>Вес рулона</t>
  </si>
  <si>
    <t xml:space="preserve">Цена за 1кг, без  НДС (ФСО)  </t>
  </si>
  <si>
    <t xml:space="preserve">Цена за 1кг, с  НДС (ФСО)  </t>
  </si>
  <si>
    <t xml:space="preserve">Термоусадочный полурукав  ПВХ </t>
  </si>
  <si>
    <t>150*15</t>
  </si>
  <si>
    <t>8,8кг</t>
  </si>
  <si>
    <t>Термоусадочный полурукав  ПОФ</t>
  </si>
  <si>
    <t>200*15</t>
  </si>
  <si>
    <t>5,19кг</t>
  </si>
  <si>
    <t>5,8кг</t>
  </si>
  <si>
    <t>200*25</t>
  </si>
  <si>
    <t>6,2кг</t>
  </si>
  <si>
    <t>250*15</t>
  </si>
  <si>
    <t>7,3 кг</t>
  </si>
  <si>
    <t>250*19</t>
  </si>
  <si>
    <t>250*25</t>
  </si>
  <si>
    <t>15,6кг</t>
  </si>
  <si>
    <t>300*15</t>
  </si>
  <si>
    <t>300*19</t>
  </si>
  <si>
    <t>9,3кг</t>
  </si>
  <si>
    <t>350*15</t>
  </si>
  <si>
    <t>350*19</t>
  </si>
  <si>
    <t>10,9 кг</t>
  </si>
  <si>
    <t>350*25</t>
  </si>
  <si>
    <t>10,9кг</t>
  </si>
  <si>
    <t>400*19</t>
  </si>
  <si>
    <t>12,4кг</t>
  </si>
  <si>
    <t>12,5кг</t>
  </si>
  <si>
    <t>450*19</t>
  </si>
  <si>
    <t>450*25</t>
  </si>
  <si>
    <t>14кг</t>
  </si>
  <si>
    <t>500*25</t>
  </si>
  <si>
    <t>550*250</t>
  </si>
  <si>
    <t>600*25</t>
  </si>
  <si>
    <t>Размер</t>
  </si>
  <si>
    <t>ед. измерения</t>
  </si>
  <si>
    <t>цена без НДС за 1кг</t>
  </si>
  <si>
    <t>цена с НДС за 1кг</t>
  </si>
  <si>
    <t>Пленка полиэтиленовая  термоусадочная</t>
  </si>
  <si>
    <t>450*65</t>
  </si>
  <si>
    <t>кг</t>
  </si>
  <si>
    <t>Полотно БОПП</t>
  </si>
  <si>
    <t>Пленка полотно БОПП пищевая</t>
  </si>
  <si>
    <t>540*39</t>
  </si>
  <si>
    <t>Пленка полотно БОПП</t>
  </si>
  <si>
    <t>Полотно Ламинированное</t>
  </si>
  <si>
    <t xml:space="preserve">ПОЛОТНО  ПЭТ12+ПВД50, ширина 420мм,  ламинированная </t>
  </si>
  <si>
    <t>420мм</t>
  </si>
  <si>
    <t>Рукав ТЕРМОУСАДОЧНЫЙ</t>
  </si>
  <si>
    <t xml:space="preserve">   Термоусадочный рукав</t>
  </si>
  <si>
    <t>кг в рулоне</t>
  </si>
  <si>
    <t xml:space="preserve">Цена за 1рулон, без  НДС (ФСО)  </t>
  </si>
  <si>
    <t xml:space="preserve">Цена за 1рулон, с  НДС (ФСО)  </t>
  </si>
  <si>
    <t xml:space="preserve">   Термоусадочный рукав ПВХ 89*45</t>
  </si>
  <si>
    <t xml:space="preserve">   Термоусадочный рукав ПВХ  89*40</t>
  </si>
  <si>
    <t xml:space="preserve">   Термоусадочный рукав ПВХ  200*40</t>
  </si>
  <si>
    <t xml:space="preserve">   Термоусадочный рукав ПВХ  200*30</t>
  </si>
  <si>
    <t xml:space="preserve">   Термоусадочный рукав ПВХ 275*30</t>
  </si>
  <si>
    <t xml:space="preserve">   Термоусадочный рукав ПВХ  275*40</t>
  </si>
  <si>
    <t>кол-во</t>
  </si>
  <si>
    <t>метров в 1 кг</t>
  </si>
  <si>
    <t>цена без ндс</t>
  </si>
  <si>
    <t>цена с ндс</t>
  </si>
  <si>
    <t xml:space="preserve">   Термоусадочный рукав ПВХ  108*30</t>
  </si>
  <si>
    <t xml:space="preserve">   Термоусадочный рукав ПВХ  150*30</t>
  </si>
  <si>
    <t>Рукав ТЕРМОУСАДОЧНЫЙ СИНИЙ</t>
  </si>
  <si>
    <t>40мм *150микрон</t>
  </si>
  <si>
    <t>60мм *150микрон</t>
  </si>
  <si>
    <t>Цена за 1 рулон</t>
  </si>
  <si>
    <t>Цена без НДС</t>
  </si>
  <si>
    <t>Пленка HUALIAN термоусадочная ПОФ 200мм 15мк 750м,4,3кг</t>
  </si>
  <si>
    <t>Пленка HUALIAN термоусадочная ПОФ 200мм 19мк 600м,4,4кг</t>
  </si>
  <si>
    <t>Пленка HUALIAN термоусадочная ПОФ 200мм 25мкм 600м (5,7)</t>
  </si>
  <si>
    <t>Пленка HUALIAN термоусадочная ПОФ 250мм 25мкм 600м(7,1кг)</t>
  </si>
  <si>
    <t>Пленка HUALIAN термоусадочная ПОФ 250мм 15мкм 750м,5,4</t>
  </si>
  <si>
    <t>Пленка HUALIAN термоусадочная ПОФ 250мм 19мкм 600м,5,5</t>
  </si>
  <si>
    <t>Пленка HUALIAN термоусадочная ПОФ 300мм 15мкм 750м, 6,4кг</t>
  </si>
  <si>
    <t>Пленка HUALIAN термоусадочная ПОФ 300мм 19мкм 600м</t>
  </si>
  <si>
    <t>Пленка HUALIAN термоусадочная ПОФ 300мм 25мкм 600м,8,5кг</t>
  </si>
  <si>
    <t>Пленка HUALIAN термоусадочная ПОФ 350мм 15мкм 750м,</t>
  </si>
  <si>
    <t>Пленка HUALIAN термоусадочная ПОФ 350мм 19мкм 600м,7,7кг</t>
  </si>
  <si>
    <t>Пленка HUALIAN термоусадочная ПОФ 400мм 12,5мк 1000м</t>
  </si>
  <si>
    <t>Пленка HUALIAN термоусадочная ПОФ 400мм 15мк 750м</t>
  </si>
  <si>
    <t>Пленка HUALIAN термоусадочная ПОФ 400мм 19мк 600м</t>
  </si>
  <si>
    <t>Пленка HUALIAN термоусадочная ПОФ 400мм 25мк 600м (11,4кг)</t>
  </si>
  <si>
    <t>Пленка HUALIAN термоусадочная ПОФ 450мм 19мк 600м(9,8кг)</t>
  </si>
  <si>
    <t>Пленка HUALIAN термоусадочная ПОФ 450мм 25мк 600м (12,8кг)</t>
  </si>
  <si>
    <t>Пленка HUALIAN термоусадочная ПОФ 500мм 15мк 750м</t>
  </si>
  <si>
    <t>Пленка HUALIAN термоусадочная ПОФ 500мм 25мк 600м (14,2кг)</t>
  </si>
  <si>
    <t>Пленка HUALIAN термоусадочная ПОФ 550мм 25мк 600м (15,7кг)</t>
  </si>
  <si>
    <t>Пленка HUALIAN термоусадочная ПОФ 650мм 19мк 600м</t>
  </si>
  <si>
    <t>Набор ручек шариковых 2 шт в уп.</t>
  </si>
  <si>
    <t>Диспенсер для скотча настольный, розовый</t>
  </si>
  <si>
    <t>Диспенсер для скотча настольный, синий</t>
  </si>
  <si>
    <t>Диспенсер для скотча настольный, зеленый</t>
  </si>
  <si>
    <t>Скотч 18мм*27м прозрачный</t>
  </si>
  <si>
    <t xml:space="preserve">Скотч  18мм*7,62м в диспенсере </t>
  </si>
  <si>
    <t xml:space="preserve">Маркер перманентный Синий </t>
  </si>
  <si>
    <t>Маркер перманентный Черный</t>
  </si>
  <si>
    <t>Маркер перманентный Красный</t>
  </si>
  <si>
    <t>Маркер перманентный для доски 2,0мм, красный</t>
  </si>
  <si>
    <t>Маркер текстовыделитель Желтый</t>
  </si>
  <si>
    <t>Маркер текстовыделитель Зеленый</t>
  </si>
  <si>
    <t>Маркер текстовыделитель Оранжевый</t>
  </si>
  <si>
    <t>Маркер текстовыделитель  Розовый</t>
  </si>
  <si>
    <t>Степлер №10 до 12 листов</t>
  </si>
  <si>
    <t>Степлер №24/6  до 25 листов</t>
  </si>
  <si>
    <t>Скобы для степлера №24/6 1000шт</t>
  </si>
  <si>
    <t>Скобы для степлера №10 1000шт</t>
  </si>
  <si>
    <t>Регистратор А4 50мм ПВХ синий</t>
  </si>
  <si>
    <t>Регистратор А4 75мм ПВХ синий</t>
  </si>
  <si>
    <t>Регистратор А4 75мм ПВХ  желтый</t>
  </si>
  <si>
    <t>Регистратор А4 75мм ПВХ красный</t>
  </si>
  <si>
    <t>Регистратор А4 75мм ПВХ оранжевый</t>
  </si>
  <si>
    <t>Регистратор А4 75мм ПВХ зеленый</t>
  </si>
  <si>
    <t xml:space="preserve">Папка уголок А4 красная </t>
  </si>
  <si>
    <t>Планшет с прижимом А4 горизонтальный черный</t>
  </si>
  <si>
    <t xml:space="preserve">Планшет с прижимом А4 </t>
  </si>
  <si>
    <t>Планшет с прижимом А4</t>
  </si>
  <si>
    <t>Бумага LOMOND  накл. 24-дел 70*37мм,50л, А4</t>
  </si>
  <si>
    <t>Самоклеящаяся бумага LOMOND накл.-100л., А4</t>
  </si>
  <si>
    <t>Бумага  Projecta ultra, марка А,80 А4,500листов</t>
  </si>
  <si>
    <t>Папка-файл канцелярская А4, 40микрон</t>
  </si>
  <si>
    <t>Папка-файл канцелярская А5, 35микрон</t>
  </si>
  <si>
    <t>Батарейка LR3 Alkaline 1.5V,Deli4</t>
  </si>
  <si>
    <t>Батарейка LR6 Alkaline 1.5V,Deli4</t>
  </si>
  <si>
    <t>Блок для заметок  9*9*9 цветной РАДУГА</t>
  </si>
  <si>
    <t>Блок для заметок  9*9*5 цветной РАДУГА</t>
  </si>
  <si>
    <t>Блок для заметок  с липким слоем 76*76(4*100)</t>
  </si>
  <si>
    <t>Блок для заметок  9*9*9 белый непроклеяный, белизна 70-80%</t>
  </si>
  <si>
    <t>Блок для заметок  9*9*5 белый проклееный</t>
  </si>
  <si>
    <t>Коврик для резки А2 с разметочной сеткой Зелёный</t>
  </si>
  <si>
    <t>Коврик для резки А3 с разметочной сеткой Зелёный</t>
  </si>
  <si>
    <t>Коврик для резки А4 с разметочной сеткой Зелёный</t>
  </si>
  <si>
    <t>Резинки для банкнот  100г,60мм,70% каучука</t>
  </si>
  <si>
    <t>Мешки для мусора</t>
  </si>
  <si>
    <t>Мешки полиэтиленовые</t>
  </si>
  <si>
    <t xml:space="preserve">Цена за 1шт., без НДС  </t>
  </si>
  <si>
    <t xml:space="preserve">Цена за 1  шт., с НДС  </t>
  </si>
  <si>
    <t>Мешки для мусора ПВД 120л/20шт, 25мкм, 70*110см, черные.рулон</t>
  </si>
  <si>
    <t xml:space="preserve">Мешок для мусора 60л 25 шт 56*68  "Суператрывалыя", </t>
  </si>
  <si>
    <t>Мешок для мусора 60л/20шт</t>
  </si>
  <si>
    <t>Мешок для мусора ПНД 35л/20шт</t>
  </si>
  <si>
    <t>Мешки для  мусора 35л 50шт/рул ПНД PROservise  Optimum 6,5мкм 45*54см. цв.черный</t>
  </si>
  <si>
    <t>Мешки для мусора 240л/10шт</t>
  </si>
  <si>
    <t>Стаканы</t>
  </si>
  <si>
    <t>ед.измер.</t>
  </si>
  <si>
    <t>Стакан 200мл ДП ПП прозр. 100шт/уп</t>
  </si>
  <si>
    <t xml:space="preserve">Пакеты с замком Zip-LOCK "СРЕДНЕЙ" ПЛОТНОСТИ </t>
  </si>
  <si>
    <r>
      <rPr>
        <b/>
        <i/>
        <sz val="16"/>
        <rFont val="&quot;Times New Roman&quot;"/>
      </rPr>
      <t xml:space="preserve">( прозрачные полиэтиленовые, </t>
    </r>
    <r>
      <rPr>
        <b/>
        <i/>
        <sz val="16"/>
        <rFont val="&quot;Times New Roman&quot;"/>
      </rPr>
      <t>толщина 35-40микрон</t>
    </r>
    <r>
      <rPr>
        <b/>
        <i/>
        <sz val="16"/>
        <rFont val="&quot;Times New Roman&quot;"/>
      </rPr>
      <t>), В одной упаковке 100пакетов</t>
    </r>
  </si>
  <si>
    <t>**минимальный заказ по безналичному расчету:  от 20руб</t>
  </si>
  <si>
    <t>**минимальный заказ за наличный расчет в офисе:  от 1 руб</t>
  </si>
  <si>
    <t>от 100 пакетов</t>
  </si>
  <si>
    <t>Пакеты с замком ZIP-LOCK</t>
  </si>
  <si>
    <t xml:space="preserve">Цена за 1000  шт., без  НДС  </t>
  </si>
  <si>
    <t xml:space="preserve">Цена за 1000  шт.,с  НДС   </t>
  </si>
  <si>
    <t xml:space="preserve">Цена за 1000  шт.,с  НДС  </t>
  </si>
  <si>
    <t>СРЕДНИЕ 40*60 мм</t>
  </si>
  <si>
    <t xml:space="preserve">СРЕДНИЕ 50 * 70 мм </t>
  </si>
  <si>
    <t>СРЕДНИЕ 60 * 80 мм</t>
  </si>
  <si>
    <t xml:space="preserve">СРЕДНИЕ 70 * 100 мм </t>
  </si>
  <si>
    <t>СРЕДНИЕ 80 * 120 мм</t>
  </si>
  <si>
    <t xml:space="preserve">СРЕДНИЕ 80 * 180 мм </t>
  </si>
  <si>
    <t xml:space="preserve">СРЕДНИЕ 100 * 100 мм </t>
  </si>
  <si>
    <t>СРЕДНИЕ 100 * 150 мм</t>
  </si>
  <si>
    <t>СРЕДНИЕ 100 * 180 мм</t>
  </si>
  <si>
    <t>СРЕДНИЕ 120 * 170 мм</t>
  </si>
  <si>
    <t>СРЕДНИЕ 120*180 MB</t>
  </si>
  <si>
    <t>СРЕДНИЕ 150 * 200 мм</t>
  </si>
  <si>
    <t xml:space="preserve">СРЕДНИЕ 150 * 220 мм </t>
  </si>
  <si>
    <t>СРЕДНИЕ 200 * 250 мм</t>
  </si>
  <si>
    <t>СРЕДНИЕ 200*300 мм</t>
  </si>
  <si>
    <t>СРЕДНИЕ 250*300 MB</t>
  </si>
  <si>
    <t xml:space="preserve">СРЕДНИЕ 250 * 350 мм </t>
  </si>
  <si>
    <t xml:space="preserve">СРЕДНИЕ 300 * 400 мм </t>
  </si>
  <si>
    <t>СРЕДНИЕ 350 * 450 мм</t>
  </si>
  <si>
    <t>СРЕДНИЕ 400 * 500 мм</t>
  </si>
  <si>
    <t>Пакеты с замком Zip-LOCK "ПРОЧНЫЕ"</t>
  </si>
  <si>
    <t>( прозрачные полиэтиленовые) (толщина 50-60микрон)</t>
  </si>
  <si>
    <t>В одной упаковке 100пакетов</t>
  </si>
  <si>
    <t>от 1000 пакетов</t>
  </si>
  <si>
    <t xml:space="preserve">Цена за 1000  шт., без  НДС   </t>
  </si>
  <si>
    <t xml:space="preserve">ПРОЧНЫЕ 60(40х60)  </t>
  </si>
  <si>
    <r>
      <t xml:space="preserve">ПРОЧНЫЕ 50(40х60) </t>
    </r>
    <r>
      <rPr>
        <sz val="12"/>
        <color rgb="FF00B050"/>
        <rFont val="&quot;Times New Roman&quot;"/>
      </rPr>
      <t xml:space="preserve">зеленые </t>
    </r>
  </si>
  <si>
    <r>
      <t>ПРОЧНЫЕ 50(40х60)</t>
    </r>
    <r>
      <rPr>
        <sz val="12"/>
        <color indexed="2"/>
        <rFont val="&quot;Times New Roman&quot;"/>
      </rPr>
      <t xml:space="preserve"> красные </t>
    </r>
  </si>
  <si>
    <r>
      <t>ПРОЧНЫЕ 50(40х60)</t>
    </r>
    <r>
      <rPr>
        <sz val="12"/>
        <color theme="2" tint="-0.499984740745262"/>
        <rFont val="&quot;Times New Roman&quot;"/>
      </rPr>
      <t xml:space="preserve"> серебристые</t>
    </r>
  </si>
  <si>
    <t xml:space="preserve">ПРОЧНЫЕ 50 (50х70)  </t>
  </si>
  <si>
    <t xml:space="preserve">ПРОЧНЫЕ 60 (50*250)  </t>
  </si>
  <si>
    <t xml:space="preserve">ПРОЧНЫЕ 60(60х80)  </t>
  </si>
  <si>
    <r>
      <t xml:space="preserve">ПРОЧНЫЕ 50(60х80) </t>
    </r>
    <r>
      <rPr>
        <sz val="12"/>
        <color rgb="FF00B050"/>
        <rFont val="&quot;Times New Roman&quot;"/>
      </rPr>
      <t xml:space="preserve"> зеленые</t>
    </r>
    <r>
      <rPr>
        <sz val="12"/>
        <color theme="1"/>
        <rFont val="&quot;Times New Roman&quot;"/>
      </rPr>
      <t xml:space="preserve"> </t>
    </r>
    <r>
      <rPr>
        <sz val="12"/>
        <color rgb="FFC00000"/>
        <rFont val="&quot;Times New Roman&quot;"/>
      </rPr>
      <t xml:space="preserve"> </t>
    </r>
  </si>
  <si>
    <r>
      <t xml:space="preserve">ПРОЧНЫЕ 50(60х80) </t>
    </r>
    <r>
      <rPr>
        <sz val="12"/>
        <color rgb="FF00B050"/>
        <rFont val="&quot;Times New Roman&quot;"/>
      </rPr>
      <t xml:space="preserve">  </t>
    </r>
    <r>
      <rPr>
        <sz val="12"/>
        <color rgb="FFC00000"/>
        <rFont val="&quot;Times New Roman&quot;"/>
      </rPr>
      <t xml:space="preserve">красные  </t>
    </r>
  </si>
  <si>
    <t>ПРОЧНЫЕ 45 (70х100)</t>
  </si>
  <si>
    <t>ПРОЧНЫЕ 50 (80х120)</t>
  </si>
  <si>
    <t>ПРОЧНЫЕ 50 (100х150)</t>
  </si>
  <si>
    <t>ПРОЧНЫЕ 50 (120х170)</t>
  </si>
  <si>
    <t>ПРОЧНЫЕ 50 (140х150)</t>
  </si>
  <si>
    <t>ПРОЧНЫЕ 50 (150х200)</t>
  </si>
  <si>
    <t>ПРОЧНЫЕ 45 (150х220)</t>
  </si>
  <si>
    <t>ПРОЧНЫЕ 60 (150х220)</t>
  </si>
  <si>
    <t>ПРОЧНЫЕ 50 (170х350)</t>
  </si>
  <si>
    <t>ПРОЧНЫЕ 50 (180х250)</t>
  </si>
  <si>
    <t>ПРОЧНЫЕ 60 (180х250)</t>
  </si>
  <si>
    <t>ПРОЧНЫЕ 50 (180х260)</t>
  </si>
  <si>
    <t>ПРОЧНЫЕ 50 (200х250)</t>
  </si>
  <si>
    <r>
      <t>ПРОЧНЫЕ 45 (200х250)</t>
    </r>
    <r>
      <rPr>
        <sz val="12"/>
        <color rgb="FF0070C0"/>
        <rFont val="&quot;Times New Roman&quot;"/>
      </rPr>
      <t xml:space="preserve"> синий</t>
    </r>
  </si>
  <si>
    <t>,</t>
  </si>
  <si>
    <t>ПРОЧНЫЕ 45 (200х280)</t>
  </si>
  <si>
    <t>ПРОЧНЫЕ 50 (200х300)</t>
  </si>
  <si>
    <t>ПРОЧНЫЕ 45 (230х330)</t>
  </si>
  <si>
    <t>ПРОЧНЫЕ 50 (250х350)</t>
  </si>
  <si>
    <t>ПРОЧНЫЕ 50 (300х400)</t>
  </si>
  <si>
    <t>ПРОЧНЫЕ 80 (350х400)+РУЧКА</t>
  </si>
  <si>
    <t>ПРОЧНЫЕ 50 (350х450)</t>
  </si>
  <si>
    <t>ПРОЧНЫЕ 45 (400х500)</t>
  </si>
  <si>
    <t>ПРОЧНЫЕ 50 (600х500)</t>
  </si>
  <si>
    <t>ПРОЧНЫЕ 50 (700х500)</t>
  </si>
  <si>
    <t>Пакеты с замком Zip-LOCK "ОСОБОПРОЧНЫЕ"</t>
  </si>
  <si>
    <t>( прозрачные полиэтиленовые) (толщина 80-100микрон) В одной упаковке 100пакетов</t>
  </si>
  <si>
    <t>ОСОБОПРОЧНЫЕ 80 (40х60)</t>
  </si>
  <si>
    <t xml:space="preserve">ОСОБОПРОЧНЫЕ 80 (50х70)   </t>
  </si>
  <si>
    <t>ОСОБОПРОЧНЫЕ 80 (60*80)</t>
  </si>
  <si>
    <t xml:space="preserve">ОСОБОПРОЧНЫЕ 80 (70х70)   </t>
  </si>
  <si>
    <t xml:space="preserve">ОСОБОПРОЧНЫЕ 80 (70х100)   </t>
  </si>
  <si>
    <t xml:space="preserve">ОСОБОПРОЧНЫЕ 100 (70х100)   </t>
  </si>
  <si>
    <t xml:space="preserve">ОСОБОПРОЧНЫЕ 80 (80х120)   </t>
  </si>
  <si>
    <t xml:space="preserve">ОСОБОПРОЧНЫЕ 100 (80х120)   </t>
  </si>
  <si>
    <t xml:space="preserve">ОСОБОПРОЧНЫЕ 80 (100х150)   </t>
  </si>
  <si>
    <t xml:space="preserve">ОСОБОПРОЧНЫЕ 80 (110х70)   </t>
  </si>
  <si>
    <t xml:space="preserve">ОСОБОПРОЧНЫЕ 80 (120х170)   </t>
  </si>
  <si>
    <t>ОСОБОПРОЧНЫЕ 80 (150*150)+еврослот</t>
  </si>
  <si>
    <t xml:space="preserve">ОСОБОПРОЧНЫЕ 80 (150х200) </t>
  </si>
  <si>
    <t xml:space="preserve">ОСОБОПРОЧНЫЕ 80 (180*250) </t>
  </si>
  <si>
    <t xml:space="preserve">ОСОБОПРОЧНЫЕ 100 (180*250) </t>
  </si>
  <si>
    <t xml:space="preserve">ОСОБОПРОЧНЫЕ 80 (200*250) </t>
  </si>
  <si>
    <t xml:space="preserve">ОСОБОПРОЧНЫЕ 100 (200*250) </t>
  </si>
  <si>
    <t xml:space="preserve">ОСОБОПРОЧНЫЕ 80 (200х300)   </t>
  </si>
  <si>
    <t xml:space="preserve">ОСОБОПРОЧНЫЕ 100 (200х300)   </t>
  </si>
  <si>
    <t xml:space="preserve">ОСОБОПРОЧНЫЕ 100 (250х300)   </t>
  </si>
  <si>
    <t xml:space="preserve">ОСОБОПРОЧНЫЕ 80 (250х350)   </t>
  </si>
  <si>
    <t xml:space="preserve">ОСОБОПРОЧНЫЕ 80 (300х400)   </t>
  </si>
  <si>
    <t xml:space="preserve">ОСОБОПРОЧНЫЕ 70 (340х400)  +ручка +4отв. </t>
  </si>
  <si>
    <t>ОСОБОПРОЧНЫЕ 80 (350х400) + РУЧКА прозрачный</t>
  </si>
  <si>
    <t xml:space="preserve">ОСОБОПРОЧНЫЕ 80 (400х500)    </t>
  </si>
  <si>
    <t>Пакеты Zip-LOCK "ТОНКИЕ" 28 микрон</t>
  </si>
  <si>
    <t>ТОНКИЕ 60*80 упаковка 100шт,</t>
  </si>
  <si>
    <t xml:space="preserve">ТОНКИЕ 70*100 упаковка 100шт, </t>
  </si>
  <si>
    <t xml:space="preserve">ТОНКИЕ  80*120 упаковка 100шт, </t>
  </si>
  <si>
    <t xml:space="preserve">ТОНКИЕ 100*150 упаковка 100шт, </t>
  </si>
  <si>
    <t xml:space="preserve">ТОНКИЕ 120*170 упаковка 100шт, </t>
  </si>
  <si>
    <t xml:space="preserve">ТОНКИЕ 120*180 упаковка 100шт, </t>
  </si>
  <si>
    <t xml:space="preserve">ТОНКИЕ 150*200 упаковка 100шт, </t>
  </si>
  <si>
    <t>ТОНКИЕ 150*220 упаковка 100шт,</t>
  </si>
  <si>
    <t xml:space="preserve">ТОНКИЕ 180*250 упаковка 100шт, </t>
  </si>
  <si>
    <t>ТОНКИЕ 200*250 упаковка 100шт,</t>
  </si>
  <si>
    <t xml:space="preserve">ТОНКИЕ 200*300 упаковка 100шт, </t>
  </si>
  <si>
    <t xml:space="preserve">ТОНКИЕ 250*350 упаковка 100шт, </t>
  </si>
  <si>
    <t xml:space="preserve">ТОНКИЕ 300*400 упаковка 100шт, </t>
  </si>
  <si>
    <t> </t>
  </si>
  <si>
    <t>многоканальный тел: </t>
  </si>
  <si>
    <t>  8-029-155-1945</t>
  </si>
  <si>
    <t>**минимальный заказ по безналичному расчету: от 20руб</t>
  </si>
  <si>
    <t>**минимальный заказ за наличный расчет в офисе: от 1 упаковки(100пакетов)</t>
  </si>
  <si>
    <t> ул.Олешева д.1, пом. 312, режим работы 9-17,пн-пт,без обеда</t>
  </si>
  <si>
    <t xml:space="preserve">Пакеты Курьерские белые (внутри черные) </t>
  </si>
  <si>
    <t>( непрозрачные полиэтиленовые) (толщина 50-60микрон), В одной упаковке 100 пакетов, прозрачных пакетов 250шт/уп.</t>
  </si>
  <si>
    <t>от 100/250 пакетов</t>
  </si>
  <si>
    <t xml:space="preserve">АКЦИЯ !  </t>
  </si>
  <si>
    <t>Пакеты курьерские (ширина*высота)</t>
  </si>
  <si>
    <t>Цвет</t>
  </si>
  <si>
    <t>Кол-во в коробке</t>
  </si>
  <si>
    <t>Цена за 1000  шт., без  НДС  </t>
  </si>
  <si>
    <t>Цена за 1000  шт.,с  НДС   </t>
  </si>
  <si>
    <t>Цена за 1000  шт.,с  НДС </t>
  </si>
  <si>
    <t>белый</t>
  </si>
  <si>
    <t>2000шт</t>
  </si>
  <si>
    <t>2500шт</t>
  </si>
  <si>
    <t>1800шт</t>
  </si>
  <si>
    <t>Курьер-пакет  БЕЛЫЙ 150*180 (улучшенный)</t>
  </si>
  <si>
    <t>Курьер-пакет  БЕЛЫЙ 150*210 (50мик)</t>
  </si>
  <si>
    <t>Курьер-пакет  БЕЛЫЙ 150*220 (50мик)</t>
  </si>
  <si>
    <t>Курьер-пакет  БЕЛЫЙ  160*255 (40мкм)</t>
  </si>
  <si>
    <t>Курьер-пакет  БЕЛЫЙ  170*240 (50мик)</t>
  </si>
  <si>
    <t>Курьер-пакет  БЕЛЫЙ  190*240 (50мик)</t>
  </si>
  <si>
    <t>Курьер-пакет  БЕЛЫЙ 220*300 (50 мик)</t>
  </si>
  <si>
    <t>Курьер-пакет  БЕЛЫЙ 220*320 (50 мик)</t>
  </si>
  <si>
    <t>Курьер-пакет  БЕЛЫЙ 240*320 (50 мик)</t>
  </si>
  <si>
    <t>Курьер-пакет  БЕЛЫЙ 300*400 (60 мик)</t>
  </si>
  <si>
    <t>Курьер-пакет  БЕЛЫЙ  340*460 (50мик)</t>
  </si>
  <si>
    <t>Курьер-пакет  БЕЛЫЙ  350*460 (50мик)</t>
  </si>
  <si>
    <t>   Курьерские пакеты цветные</t>
  </si>
  <si>
    <t>Цена за 100  шт.,с  НДС   </t>
  </si>
  <si>
    <t>Пакет курьерский ЧЕРНЫЙ 150*220</t>
  </si>
  <si>
    <t>черный</t>
  </si>
  <si>
    <t>Пакет курьерский ЧЕРНЫЙ 150*180</t>
  </si>
  <si>
    <t>Пакет курьерский ЖЕЛТЫЙ 150*221</t>
  </si>
  <si>
    <t>желтый</t>
  </si>
  <si>
    <t>Пакет курьерский ЧЕРНЫЙ 170*240</t>
  </si>
  <si>
    <t>Пакет курьерский РОЗОВЫЙ 170*260</t>
  </si>
  <si>
    <t>розовый</t>
  </si>
  <si>
    <t>Пакет курьерский ЧЕРНЫЙ 200*260</t>
  </si>
  <si>
    <t>Пакет курьерский ЧЕРНЫЙ 200*300</t>
  </si>
  <si>
    <t>Пакет курьерский ФИОЛЕТОВЫЙ 200*260 50мкм</t>
  </si>
  <si>
    <t>ФИОЛЕТОВЫЙ</t>
  </si>
  <si>
    <t>Пакет курьерский РОЗОВЫЙ 250*310</t>
  </si>
  <si>
    <t>Пакет курьерский ЧЕРНЫЙ 250*310</t>
  </si>
  <si>
    <t>Пакет курьерский ЧЕРНЫЙ 280*380</t>
  </si>
  <si>
    <t>Пакет курьерский ЗЕЛЕНЫЙ 300*380</t>
  </si>
  <si>
    <t>зеленый</t>
  </si>
  <si>
    <t>Пакет курьерский ЧЕРНЫЙ 350*450</t>
  </si>
  <si>
    <t>Курьер-пакет  черный  400*500 </t>
  </si>
  <si>
    <t>Пакет курьерский ЧЕРНЫЙ 400*550</t>
  </si>
  <si>
    <t>Пакет курьерский ЧЕРНЫЙ 450*560</t>
  </si>
  <si>
    <t>Курьерские пакеты прозрачные </t>
  </si>
  <si>
    <t>от 100 /250пакетов</t>
  </si>
  <si>
    <t>ПРОЗРАЧНЫЙ</t>
  </si>
  <si>
    <t>Пакеты из воздушно-пузырчатой пленки (Поштучно)</t>
  </si>
  <si>
    <t>от 1 пакета</t>
  </si>
  <si>
    <t>Пакеты из воздушно-пузырчатой пленки</t>
  </si>
  <si>
    <t>Пакет из пузырчатой пленки 250*250</t>
  </si>
  <si>
    <t>в наличии</t>
  </si>
  <si>
    <t>Пакет из пузырчатой пленки 300*380</t>
  </si>
  <si>
    <t>Пакет из пузырчатой пленки 300*400</t>
  </si>
  <si>
    <t>Пакет из пузырчатой пленки 380*420</t>
  </si>
  <si>
    <t>Пакеты из воздушно-пузырчатой пленки (C ЛИПКИМ КЛАПАНОМ)</t>
  </si>
  <si>
    <t>цена от 200шт</t>
  </si>
  <si>
    <t>Пакет из пузырчатой пленки с липким клапаном 150мм*150мм +клапан 50мм</t>
  </si>
  <si>
    <t>под заказ</t>
  </si>
  <si>
    <t>Пакет из пузырчатой пленки с липким клапаном 300мм*400мм +клапан 50мм</t>
  </si>
  <si>
    <t>Пакет из пузырчатой пленки с липким клапаном 200мм*300мм +клапан 50мм</t>
  </si>
  <si>
    <t>Нарезка (лист) ВПП 40*40мм </t>
  </si>
  <si>
    <t>Конверт почтовый внутри воздушно-пузырчатая пленка</t>
  </si>
  <si>
    <t>180*260   + пузырчатая пленка остаток 40 штук</t>
  </si>
  <si>
    <t>Пакеты с замком типа "Молния" поштучно</t>
  </si>
  <si>
    <t>**минимальный заказ за наличный расчет в офисе:  от 1 пакета</t>
  </si>
  <si>
    <t>Толщина,микрон</t>
  </si>
  <si>
    <t>Пакеты с замком типа "Молния"</t>
  </si>
  <si>
    <t>Кол-во вупаковке</t>
  </si>
  <si>
    <t>50+50</t>
  </si>
  <si>
    <t>Пакет  с замком типа "молния" 150мм*200мм (50микрон)+отв, матовый</t>
  </si>
  <si>
    <t>50шт</t>
  </si>
  <si>
    <r>
      <t>Пакет  с замком типа "молния" 200мм*280мм</t>
    </r>
    <r>
      <rPr>
        <b/>
        <sz val="12"/>
        <color theme="1"/>
        <rFont val="&quot;Times New Roman&quot;"/>
      </rPr>
      <t xml:space="preserve"> без отверстия</t>
    </r>
  </si>
  <si>
    <r>
      <t>Пакет  с замком типа "молния" 200мм*300мм (50микрон)+отв,</t>
    </r>
    <r>
      <rPr>
        <b/>
        <sz val="12"/>
        <color theme="5"/>
        <rFont val="&quot;Times New Roman&quot;"/>
      </rPr>
      <t>матовый</t>
    </r>
  </si>
  <si>
    <r>
      <t>Пакет  с замком типа "молния" 250мм*350мм (50микрон)+отв,</t>
    </r>
    <r>
      <rPr>
        <b/>
        <sz val="12"/>
        <color theme="5"/>
        <rFont val="&quot;Times New Roman&quot;"/>
      </rPr>
      <t>матовый</t>
    </r>
  </si>
  <si>
    <r>
      <rPr>
        <sz val="12"/>
        <rFont val="&quot;Times New Roman&quot;"/>
      </rPr>
      <t>Пакет  с замком типа "молния" 300мм*400мм (50микрон) с</t>
    </r>
    <r>
      <rPr>
        <b/>
        <sz val="12"/>
        <color indexed="2"/>
        <rFont val="&quot;Times New Roman&quot;"/>
      </rPr>
      <t xml:space="preserve"> </t>
    </r>
    <r>
      <rPr>
        <b/>
        <sz val="12"/>
        <color theme="5"/>
        <rFont val="&quot;Times New Roman&quot;"/>
      </rPr>
      <t>отв.матовый</t>
    </r>
  </si>
  <si>
    <t>80+80</t>
  </si>
  <si>
    <t>Пакет с бегунком 150*200 прозрачный</t>
  </si>
  <si>
    <t>Пакет с бегунком 280*360 прозрачный</t>
  </si>
  <si>
    <t>Пакет с бегунком 350*450 прозрачный</t>
  </si>
  <si>
    <t>Пакет с бегунком 400*550 прозрачный</t>
  </si>
  <si>
    <t xml:space="preserve"> Бегунок ЧЕРНЫЙ</t>
  </si>
  <si>
    <t>Пакеты с замком типа "Молния" чёрные</t>
  </si>
  <si>
    <t xml:space="preserve">Цена за 1  упаковку., без  НДС    </t>
  </si>
  <si>
    <t xml:space="preserve">Цена за 1  упаковку.,с  НДС  </t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</si>
  <si>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150мм*200мм  </t>
    </r>
  </si>
  <si>
    <t>100шт</t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</si>
  <si>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200*280мм  </t>
    </r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</si>
  <si>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250*350мм  </t>
    </r>
  </si>
  <si>
    <r>
      <rPr>
        <sz val="12"/>
        <rFont val="&quot;Times New Roman&quot;"/>
      </rPr>
      <t xml:space="preserve">Пакет с с замком типа "молния" </t>
    </r>
    <r>
      <rPr>
        <b/>
        <sz val="12"/>
        <rFont val="&quot;Times New Roman&quot;"/>
      </rPr>
      <t>чёрный</t>
    </r>
    <r>
      <rPr>
        <sz val="12"/>
        <rFont val="&quot;Times New Roman&quot;"/>
      </rPr>
      <t>,  350*450</t>
    </r>
  </si>
  <si>
    <r>
      <t xml:space="preserve">Пакет  с замком типа "молния" </t>
    </r>
    <r>
      <rPr>
        <b/>
        <sz val="12"/>
        <color theme="1"/>
        <rFont val="&quot;Times New Roman&quot;"/>
      </rPr>
      <t>чёрный</t>
    </r>
    <r>
      <rPr>
        <sz val="12"/>
        <color theme="1"/>
        <rFont val="&quot;Times New Roman&quot;"/>
      </rPr>
      <t xml:space="preserve">, полупрозрачный, матовый без отверстия 400*550мм  </t>
    </r>
  </si>
  <si>
    <r>
      <rPr>
        <sz val="12"/>
        <color theme="1"/>
        <rFont val="&quot;Times New Roman&quot;"/>
      </rPr>
      <t xml:space="preserve">Пакет  с замком типа "молния" 500*600мм прозрачный замок </t>
    </r>
    <r>
      <rPr>
        <b/>
        <sz val="12"/>
        <color theme="1"/>
        <rFont val="&quot;Times New Roman&quot;"/>
      </rPr>
      <t xml:space="preserve">черного цвета </t>
    </r>
    <r>
      <rPr>
        <sz val="12"/>
        <color theme="1"/>
        <rFont val="&quot;Times New Roman&quot;"/>
      </rPr>
      <t xml:space="preserve"> без отверстия</t>
    </r>
  </si>
  <si>
    <t xml:space="preserve">Пакеты с бегунок  </t>
  </si>
  <si>
    <t xml:space="preserve">Пакеты с замком типа "Молния" </t>
  </si>
  <si>
    <t>Пакет  с замком типа "молния" 100мм*150мм +отв,матовый</t>
  </si>
  <si>
    <t>Пакет  с замком типа "молния" EVA 100мм*150мм +отв,матовый</t>
  </si>
  <si>
    <t>Пакет  с замком типа "молния" 150мм*200мм прозрачный замок черного цвета  без отверстия</t>
  </si>
  <si>
    <t>Пакет  с замком типа "молния" EVA 200мм*300мм +отв,матовый</t>
  </si>
  <si>
    <t>Пакет  с замком типа "молния" EVA 300мм*200мм +отв,матовый</t>
  </si>
  <si>
    <t>Пакет  с замком типа "молния" EVA 500мм*600мм +отв,матовый</t>
  </si>
  <si>
    <t xml:space="preserve">Пакет  с замком типа "молния" EVA  600х500 мат+отвер  </t>
  </si>
  <si>
    <t xml:space="preserve">Пакеты  с бегунком EVA </t>
  </si>
  <si>
    <t xml:space="preserve"> Цена при покупке от 500 штук</t>
  </si>
  <si>
    <t xml:space="preserve">Цена за 1 тыс.  шт., без  НДС   </t>
  </si>
  <si>
    <t xml:space="preserve">Цена за 1 тыс.  шт.,с  НДС    </t>
  </si>
  <si>
    <t xml:space="preserve">Цена без  НДС с учетом скидки за 1000шт </t>
  </si>
  <si>
    <t xml:space="preserve">Цена с  НДС  с учетом скидки за 1000шт </t>
  </si>
  <si>
    <t>Количество пакетов в коробке</t>
  </si>
  <si>
    <t>70+70</t>
  </si>
  <si>
    <t>Пакет  с замком типа "молния" 150мм*200мм  +отв, матовый</t>
  </si>
  <si>
    <r>
      <t xml:space="preserve">Пакет  с замком типа "молния" 200мм*250мм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</si>
  <si>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200мм*300мм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</si>
  <si>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250мм*300мм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</si>
  <si>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250мм*350мм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</si>
  <si>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300мм*400мм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</si>
  <si>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350мм*450мм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</si>
  <si>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400мм*500мм +отв, </t>
    </r>
    <r>
      <rPr>
        <b/>
        <sz val="12"/>
        <color theme="5"/>
        <rFont val="&quot;Times New Roman&quot;"/>
      </rPr>
      <t>матовый</t>
    </r>
  </si>
  <si>
    <r>
      <t xml:space="preserve">Пакет  с замком типа "молния" 500мм*700мм +отв, </t>
    </r>
    <r>
      <rPr>
        <b/>
        <sz val="12"/>
        <color theme="5"/>
        <rFont val="&quot;Times New Roman&quot;"/>
      </rPr>
      <t>матовый</t>
    </r>
  </si>
  <si>
    <t>Гофроящики</t>
  </si>
  <si>
    <t>Тип картона</t>
  </si>
  <si>
    <t xml:space="preserve">Цена за 1 . шт., без НДС  </t>
  </si>
  <si>
    <t xml:space="preserve">Цена за 1  шт., с НДС </t>
  </si>
  <si>
    <t xml:space="preserve">  </t>
  </si>
  <si>
    <t>72*72*90</t>
  </si>
  <si>
    <t>Т</t>
  </si>
  <si>
    <t>130*70*40 белый/бурый</t>
  </si>
  <si>
    <t>140*140*140</t>
  </si>
  <si>
    <t>150*150*150</t>
  </si>
  <si>
    <t>Т22</t>
  </si>
  <si>
    <t>180*140*100</t>
  </si>
  <si>
    <t>180*140*220</t>
  </si>
  <si>
    <t>190*110*70</t>
  </si>
  <si>
    <t>191*100*70</t>
  </si>
  <si>
    <t>190*115*70</t>
  </si>
  <si>
    <t>200*80*105</t>
  </si>
  <si>
    <t>200*115*105</t>
  </si>
  <si>
    <t>200*140*140</t>
  </si>
  <si>
    <t>200*200*80</t>
  </si>
  <si>
    <t>210*110*110</t>
  </si>
  <si>
    <t>215*215*120</t>
  </si>
  <si>
    <t>230*85*150</t>
  </si>
  <si>
    <t>240*210*110</t>
  </si>
  <si>
    <t xml:space="preserve">240*210*110 белый </t>
  </si>
  <si>
    <t>240*240*80</t>
  </si>
  <si>
    <t>250*250*185</t>
  </si>
  <si>
    <t>250*250*110</t>
  </si>
  <si>
    <t>280*160*110</t>
  </si>
  <si>
    <t>280*90*90</t>
  </si>
  <si>
    <t>300*300*300</t>
  </si>
  <si>
    <t xml:space="preserve">315*210*300 </t>
  </si>
  <si>
    <t>340*410*600</t>
  </si>
  <si>
    <t>325*220*115</t>
  </si>
  <si>
    <t>350*200*200</t>
  </si>
  <si>
    <t>380*285*190</t>
  </si>
  <si>
    <t>390*260*130</t>
  </si>
  <si>
    <t>Т23</t>
  </si>
  <si>
    <t>390*290*100</t>
  </si>
  <si>
    <t>400*300*300</t>
  </si>
  <si>
    <t>570*285*190</t>
  </si>
  <si>
    <t>Акция</t>
  </si>
  <si>
    <t xml:space="preserve">577*392*323 (5сл.) </t>
  </si>
  <si>
    <t>П32</t>
  </si>
  <si>
    <t>6,43 руб/шт</t>
  </si>
  <si>
    <t>600*400*220</t>
  </si>
  <si>
    <t>600*400*400</t>
  </si>
  <si>
    <t>Гофроящики самосборные</t>
  </si>
  <si>
    <t>50*50*158</t>
  </si>
  <si>
    <t>Т22Е</t>
  </si>
  <si>
    <t>100*070*020</t>
  </si>
  <si>
    <t>110*110*80</t>
  </si>
  <si>
    <t>110*110*105</t>
  </si>
  <si>
    <t>120*120*25</t>
  </si>
  <si>
    <t xml:space="preserve">150*75*75 </t>
  </si>
  <si>
    <t>165*85*85</t>
  </si>
  <si>
    <t>185*60*60</t>
  </si>
  <si>
    <t xml:space="preserve">190*128*59  </t>
  </si>
  <si>
    <t xml:space="preserve">Гофроящики </t>
  </si>
  <si>
    <t>55*50*50</t>
  </si>
  <si>
    <t>125*90*30</t>
  </si>
  <si>
    <t>190*130*60</t>
  </si>
  <si>
    <t>250*250*100</t>
  </si>
  <si>
    <t>160*115*110 с окном</t>
  </si>
  <si>
    <t>225*180*40 с окном</t>
  </si>
  <si>
    <t>315*215*110 с окном</t>
  </si>
  <si>
    <t>320*160*35</t>
  </si>
  <si>
    <t>Картон прокладочный</t>
  </si>
  <si>
    <t>Картон гофрированный Т-21С 2050*970мм (под заказ)</t>
  </si>
  <si>
    <t xml:space="preserve">Картон гофрированный Т-22С 2000*1000мм </t>
  </si>
  <si>
    <t>Картон гофрированный  2000*1000мм Т21</t>
  </si>
  <si>
    <t>лист</t>
  </si>
  <si>
    <t>Картон гофрированный  2000*1000мм Т22</t>
  </si>
  <si>
    <t>Картон гофрированный  1200*800 Т21</t>
  </si>
  <si>
    <t xml:space="preserve">Картон гофрированный 1,05*5м двухслойный бурый в рулоне  </t>
  </si>
  <si>
    <t>рул.</t>
  </si>
  <si>
    <t>Картон гофриров. 2слоя бурый1,05*10м</t>
  </si>
  <si>
    <t>Картонные уголки</t>
  </si>
  <si>
    <t xml:space="preserve">Угол картонный 50*50*5*2000мм гофрированный,П-31 </t>
  </si>
  <si>
    <t>П-31</t>
  </si>
  <si>
    <t>Уголок картонный 50*50*5*2000мм, пресованный, особопрочный</t>
  </si>
  <si>
    <t>Уголок картонный 35*35*5*2000мм</t>
  </si>
  <si>
    <t>Уголок картонный 50*50*5*2000мм</t>
  </si>
  <si>
    <t>Уголок картонный 50*50*4*1500мм</t>
  </si>
  <si>
    <t>Уголок картонный 50*50*5*1200мм</t>
  </si>
  <si>
    <t>Уголок картонный 50*50*4*700мм</t>
  </si>
  <si>
    <t>Втулка-гильза</t>
  </si>
  <si>
    <t>Втулка -гильза</t>
  </si>
  <si>
    <t>50,8*3*530</t>
  </si>
  <si>
    <t>76,6*2,5*1600</t>
  </si>
  <si>
    <t>Картонные папки (конверты)</t>
  </si>
  <si>
    <t>Изготовим под заказ. Срок 7 рабочих дней после оплаты. Минимальный тираж 200шт.</t>
  </si>
  <si>
    <t>Наличие / под заказ</t>
  </si>
  <si>
    <t>Размер папки</t>
  </si>
  <si>
    <t>Папка 130*130*55</t>
  </si>
  <si>
    <t>есть в наличии</t>
  </si>
  <si>
    <t>Папка 160*110*10</t>
  </si>
  <si>
    <t>Папка 170*140 (без беговки)</t>
  </si>
  <si>
    <t>Папка 180*140*20</t>
  </si>
  <si>
    <t>Папка 200*170 (без беговки)</t>
  </si>
  <si>
    <t>Папка  210*110*8</t>
  </si>
  <si>
    <t>Папка 210*110*5</t>
  </si>
  <si>
    <t>Папка 215*135*35</t>
  </si>
  <si>
    <t>Папка 220*160*20</t>
  </si>
  <si>
    <t>Папка 220*175*18</t>
  </si>
  <si>
    <t>Папка 260*180*12</t>
  </si>
  <si>
    <t>Папка 260*180*20</t>
  </si>
  <si>
    <t>Папка 260*260*35</t>
  </si>
  <si>
    <t>Папка 310*310*20</t>
  </si>
  <si>
    <t>Папка 315*315*10</t>
  </si>
  <si>
    <t>Папка 330*230*25</t>
  </si>
  <si>
    <t>Папка 360*260*25</t>
  </si>
  <si>
    <t>Папка 360*360*20</t>
  </si>
  <si>
    <t>Вспенненый полиэтилен</t>
  </si>
  <si>
    <t>Уголок из вспенненного полиэтелена U 5мм*15мм</t>
  </si>
  <si>
    <t>Уголок из вспенненного полиэтелена U 15мм*25мм</t>
  </si>
  <si>
    <t>Уголок из вспенненного полиэтелена U 25мм*35мм</t>
  </si>
  <si>
    <t xml:space="preserve">Цена за 1м.п., без НДС  </t>
  </si>
  <si>
    <t xml:space="preserve">Цена за 1  м.п.с НДС  </t>
  </si>
  <si>
    <t>Профиль U 15мм*25мм,(профиль длина 2м)ЦЕНА ЗА 1м!!!</t>
  </si>
  <si>
    <t>Профиль U 25мм*35мм,(профиль длина 2м)ЦЕНА ЗА 1м!!!</t>
  </si>
  <si>
    <t>Профиль U 35мм*45мм,(профиль длина 2м)ЦЕНА ЗА 1м!!!</t>
  </si>
  <si>
    <t>Наименование товара ( ширина *высота, мм)</t>
  </si>
  <si>
    <t>Цена 1 упак.(50шт) без НДС</t>
  </si>
  <si>
    <t>Цена 1 упак.(50шт) с НДС</t>
  </si>
  <si>
    <t>105мм*150мм окно 40мм,гладкий</t>
  </si>
  <si>
    <t>105мм*150мм окно 40мм,полосатый</t>
  </si>
  <si>
    <t>105*150мм окно 70мм, ВОЛНА морской</t>
  </si>
  <si>
    <t>105мм*150мм окно 70мм полосатый</t>
  </si>
  <si>
    <t>100мм*185мм окно 90мм AVIORA (100шт/уп)</t>
  </si>
  <si>
    <t>110*185мм окно 90мм (100шт/уп)</t>
  </si>
  <si>
    <t>110мм*185мм окно 100мм</t>
  </si>
  <si>
    <t>120мм*185мм окно 40 мм, бурый, полосатый</t>
  </si>
  <si>
    <t>120мм*185мм окно 40 мм,  полосатый</t>
  </si>
  <si>
    <t>120мм*185мм окно 40, гладкий + еврослот</t>
  </si>
  <si>
    <t>120мм*185мм окно 40, гладкий + еврослот, под запайку</t>
  </si>
  <si>
    <t>120мм*185мм окно 70 мм, полосатый</t>
  </si>
  <si>
    <t>120мм*185мм окно 90 мм (100шт/уп)</t>
  </si>
  <si>
    <t>130*205 (окно 100мм) закругленные + еврослот</t>
  </si>
  <si>
    <t>135х225 мм (окно70) (волна-зеленый)</t>
  </si>
  <si>
    <t>135мм*225мм окно 70 мм, полосатый</t>
  </si>
  <si>
    <t xml:space="preserve">135мм * 225мм (окно40) фантазийная </t>
  </si>
  <si>
    <t>135мм*225мм окно 40 мм, полосатый</t>
  </si>
  <si>
    <t>135мм*225мм окно 40 мм, гладкий</t>
  </si>
  <si>
    <t>135мм*225мм окно 140 мм , бумажный БЕЛЫЙ</t>
  </si>
  <si>
    <t>140мм*225мм окно 70мм (100шт/уп)</t>
  </si>
  <si>
    <t>140мм*225мм окно 140мм (100шт/уп)</t>
  </si>
  <si>
    <t>150мм*240мм окно 70мм полосатый</t>
  </si>
  <si>
    <t>150мм*240мм окно 80 мм AVIORA (100шт/уп)</t>
  </si>
  <si>
    <t>150мм*240мм окно 140 мм AVIORA (100шт/уп)</t>
  </si>
  <si>
    <t>160мм*250мм окно 40 мм, полосатый</t>
  </si>
  <si>
    <t>160мм*250мм окно 90мм AVIORA</t>
  </si>
  <si>
    <t>160мм*250мм окно140мм, полосатый</t>
  </si>
  <si>
    <t>240мм*330мм окно 70 мм (окно снизу)</t>
  </si>
  <si>
    <t>Цена за 1упак (50шт) без  НДС</t>
  </si>
  <si>
    <t>Цена за 1упак (50шт) с  НДС</t>
  </si>
  <si>
    <t>105мм*150мм коричневый</t>
  </si>
  <si>
    <t>105*150мм, гладкий</t>
  </si>
  <si>
    <t>120мм*210мм, гладкий</t>
  </si>
  <si>
    <t>135мм*225мм, гладкий</t>
  </si>
  <si>
    <t>140мм*240мм гладкий</t>
  </si>
  <si>
    <t>150мм*210мм гладкий</t>
  </si>
  <si>
    <t>160мм*250мм полосатый</t>
  </si>
  <si>
    <t>200мм*300мм гладкий</t>
  </si>
  <si>
    <t>240*330 гладкий</t>
  </si>
  <si>
    <t>105мм*150мм прозрачные </t>
  </si>
  <si>
    <t>105мм*180мм прозрачные </t>
  </si>
  <si>
    <t>130мм*180мм прозрачные </t>
  </si>
  <si>
    <t>Пакеты ДОЙ ПАК прозрачные PET/PE  180*300 ,  70микрон + ручки прорубные</t>
  </si>
  <si>
    <t>Пакеты ДОЙ ПАК с овальным окном  ЗИП-ЛОК 135*200 чёрный глянец</t>
  </si>
  <si>
    <t>Пакеты ДОЙ ПАК с овальным окном полупрозрачные ЗИП-ЛОК 135*225 белый глянец</t>
  </si>
  <si>
    <t>Пакеты ДОЙ ПАК с овальным окном  ЗИП-ЛОК 160*210 чёрный глянец</t>
  </si>
  <si>
    <t>Пакет ДОЙ ПАК с замком металлизированный с прозрачной стенкой 105*150 с ЕВРОСЛОТОМ</t>
  </si>
  <si>
    <t>Пакеты ДОЙ ПАК металлизированные с прозрачной стенкой с зип замком 135*200</t>
  </si>
  <si>
    <t>Пакеты ДОЙ ПАК металлизированные с замком ЗИП-ЛОК 80*120 (черный матовый)</t>
  </si>
  <si>
    <t>Пакеты ДОЙ ПАК металлизированные с замком ЗИП-ЛОК 80*120 (белый матовый)</t>
  </si>
  <si>
    <r>
      <t>Пакеты ДОЙ ПАК металлизированные с замком ЗИП-ЛОК 105х150 (</t>
    </r>
    <r>
      <rPr>
        <sz val="12"/>
        <color theme="8" tint="-0.249977111117893"/>
        <rFont val="Times New Roman"/>
      </rPr>
      <t>оранжевый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</si>
  <si>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105х150 (</t>
    </r>
    <r>
      <rPr>
        <sz val="12"/>
        <color rgb="FF00B050"/>
        <rFont val="Times New Roman"/>
      </rPr>
      <t>салатовый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</si>
  <si>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105х150 (</t>
    </r>
    <r>
      <rPr>
        <sz val="12"/>
        <color theme="5" tint="0.59999389629810485"/>
        <rFont val="Times New Roman"/>
      </rPr>
      <t>РОЗОВЫЙ</t>
    </r>
    <r>
      <rPr>
        <sz val="12"/>
        <color theme="5" tint="0.79998168889431442"/>
        <rFont val="Times New Roman"/>
      </rPr>
      <t xml:space="preserve"> </t>
    </r>
    <r>
      <rPr>
        <sz val="12"/>
        <rFont val="Times New Roman"/>
      </rPr>
      <t>матовый)</t>
    </r>
  </si>
  <si>
    <t>Пакеты ДОЙ ПАК металлизированные с замком ЗИП-ЛОК 105х150 (металлизированный)</t>
  </si>
  <si>
    <t>Пакеты ДОЙ ПАК металлизированные с замком ЗИП-ЛОК 105х150 (белый глянец)</t>
  </si>
  <si>
    <t>Пакеты ДОЙ ПАК металлизированные с замком ЗИП-ЛОК 105х150(белый матовый)</t>
  </si>
  <si>
    <t>Пакеты ДОЙ ПАК металлизированные с замком ЗИП-ЛОК 105х150(черный матовый)</t>
  </si>
  <si>
    <t>Пакеты ДОЙ ПАК металлизированные с замком ЗИП-ЛОК 105х190(белый матовый)</t>
  </si>
  <si>
    <t>Пакеты ДОЙ ПАК металлизированные с замком ЗИП-ЛОК 120х210(белый матовый)</t>
  </si>
  <si>
    <t>Пакеты ДОЙ ПАК металлизированные с замком ЗИП-ЛОК 135*175 (черный матовый)</t>
  </si>
  <si>
    <t>Пакеты ДОЙ ПАК металлизированные с замком ЗИП-ЛОК 135х200(серебро)</t>
  </si>
  <si>
    <t>Пакеты ДОЙ ПАК металлизированные с замком ЗИП-ЛОК 135х200(белый матовый)</t>
  </si>
  <si>
    <t>Пакеты ДОЙ ПАК металлизированные с замком ЗИП-ЛОК 135х225(белый матовый)</t>
  </si>
  <si>
    <t>Пакеты ДОЙ ПАК металлизированные с замком ЗИП-ЛОК 135х225(черный матовый)</t>
  </si>
  <si>
    <r>
      <t xml:space="preserve"> Пакеты ДОЙ ПАК металлизированные с замком ЗИП-ЛОК 135х225(</t>
    </r>
    <r>
      <rPr>
        <sz val="12"/>
        <color rgb="FF00B050"/>
        <rFont val="Times New Roman"/>
      </rPr>
      <t>салатовый</t>
    </r>
    <r>
      <rPr>
        <sz val="12"/>
        <rFont val="Times New Roman"/>
      </rPr>
      <t xml:space="preserve">  матовый)  </t>
    </r>
  </si>
  <si>
    <r>
      <t>Пакеты ДОЙ ПАК металлизированные с замком ЗИП-ЛОК 135х225(</t>
    </r>
    <r>
      <rPr>
        <sz val="12"/>
        <color theme="8" tint="-0.249977111117893"/>
        <rFont val="Times New Roman"/>
      </rPr>
      <t>оранжевый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</si>
  <si>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135х225(</t>
    </r>
    <r>
      <rPr>
        <sz val="12"/>
        <color theme="4" tint="-0.499984740745262"/>
        <rFont val="Times New Roman"/>
      </rPr>
      <t>Синий</t>
    </r>
    <r>
      <rPr>
        <sz val="12"/>
        <rFont val="Times New Roman"/>
      </rPr>
      <t xml:space="preserve"> матовый)</t>
    </r>
  </si>
  <si>
    <t>Пакеты ДОЙ ПАК металлизированные с замком ЗИП-ЛОК 140х225(белый матовый)</t>
  </si>
  <si>
    <t>Пакеты ДОЙ ПАК металлизированные с замком ЗИП-ЛОК 140х225(черный матовый)</t>
  </si>
  <si>
    <t>Пакеты ДОЙ ПАК металлизированные с замком ЗИП-ЛОК 150х210(черный матовый)</t>
  </si>
  <si>
    <t>Пакеты ДОЙ ПАК металлизированные с замком ЗИП-ЛОК 150х210 (белый матовый)</t>
  </si>
  <si>
    <t>Пакеты ДОЙ ПАК металлизированные с замком ЗИП-ЛОК 150*210(Белый глянец)</t>
  </si>
  <si>
    <t>Пакеты ДОЙ ПАК металлизированные с замком ЗИП-ЛОК 160х230 (черный матовый)</t>
  </si>
  <si>
    <t>Пакеты ДОЙ ПАК металлизированные с замком ЗИП-ЛОК 160х230 (белый матовый)</t>
  </si>
  <si>
    <t>Пакеты ДОЙ ПАК металлизированные с замком ЗИП-ЛОК 160х230( серебро глянец)</t>
  </si>
  <si>
    <t>Пакеты ДОЙ ПАК металлизированные с замком ЗИП-ЛОК 160х250(белый матовый)</t>
  </si>
  <si>
    <t>Пакеты ДОЙ ПАК металлизированные с замком ЗИП-ЛОК 160х250(Серебро матовый)</t>
  </si>
  <si>
    <t>Пакеты ДОЙ ПАК металлизированные с замком ЗИП-ЛОК 160х250(черный  матовый)</t>
  </si>
  <si>
    <t>Пакеты ДОЙ ПАК металлизированные с замком ЗИП-ЛОК 170*260 (белый  матовый)</t>
  </si>
  <si>
    <t>Пакеты ДОЙ ПАК металлизированные с замком ЗИП-ЛОК 170*260 (черный  матовый)</t>
  </si>
  <si>
    <t>Пакеты ДОЙ ПАК металлизированные с замком ЗИП-ЛОК 170*300 (белый  матовый)</t>
  </si>
  <si>
    <t>Пакеты ДОЙ ПАК металлизированные с замком ЗИП-ЛОК 200х300(Белый матовый)</t>
  </si>
  <si>
    <t>Пакеты ДОЙ ПАК металлизированные с замком ЗИП-ЛОК 200х300(Черный матовый)</t>
  </si>
  <si>
    <t>Пакеты ДОЙ ПАК металлизированные с замком ЗИП-ЛОК 220х300(Белый матовый)</t>
  </si>
  <si>
    <t>Пакеты ДОЙ ПАК металлизированные с замком ЗИП-ЛОК 240х330(Белый матовый)</t>
  </si>
  <si>
    <t>Пакеты ДОЙ ПАК металлизированные с замком ЗИП-ЛОК 240х330(Черный матовый),</t>
  </si>
  <si>
    <t xml:space="preserve">Пакеты ДОЙ ПАК фольгированный с замком ЗИП-ЛОК 280*380 </t>
  </si>
  <si>
    <t>Пакеты ДОЙ ПАК металлизированные с замком ЗИП-ЛОК 280*380 (Черный матовый),</t>
  </si>
  <si>
    <t>Пакеты ДОЙ ПАК металлизированные с замком ЗИП-ЛОК 280*380 (Белый матовый),</t>
  </si>
  <si>
    <t xml:space="preserve">Пакеты трехшовные </t>
  </si>
  <si>
    <t>Пакет ПЭТ/AL/ПЭ 70*70 серебро трехшовный</t>
  </si>
  <si>
    <t>Пакет ПЭТ/AL/ПЭ 100*150 серебро/прозрачный трехшовный с замком</t>
  </si>
  <si>
    <t>Пакет ПЭТ/AL/ПЭ 150*200 серебро/прозрачный трехшовный с замком</t>
  </si>
  <si>
    <t>Пакет трехшовный метал. Черный матовый 110*125 ЗАКРУГЛЕННЫЕ УГЛЫ С НАСЕЧКАМИ</t>
  </si>
  <si>
    <t>Пакет трехшовный Фольгированный 110*125 ЗАКРУГЛЕННЫЕ УГЛЫ С НАСЕЧКАМИ</t>
  </si>
  <si>
    <t>Пакет трехшовный Металлизированный 160*170 с НАСЕЧКАМИ</t>
  </si>
  <si>
    <t xml:space="preserve">Пакеты пятишовные </t>
  </si>
  <si>
    <t>Пакет пятишовный Черный матовый с БИРЮЗОВЫМИ ФАЛЬЦАМИ 117+70*250</t>
  </si>
  <si>
    <t>Пакет пятишовный Черный матовый с ЖЕЛТЫМИ ФАЛЬЦАМИ 117+70*250</t>
  </si>
  <si>
    <t xml:space="preserve">Наименование </t>
  </si>
  <si>
    <t>Пакет с центральным швом БОПП (Прозрачный) 60+40*100</t>
  </si>
  <si>
    <t>68.40</t>
  </si>
  <si>
    <t>Пакет с центральным швом БОПП (Прозрачный) 60+40*160</t>
  </si>
  <si>
    <t>Пакет с центральным швом БОПП (Прозрачный) 70+40*190</t>
  </si>
  <si>
    <t>Пакет с центральным швом БОПП (Прозрачный) 85+60*230</t>
  </si>
  <si>
    <t>Пакет с центральным швом БОПП (Прозрачный) 135+60*275</t>
  </si>
  <si>
    <t>Пакет с центральным швом метал. Коричневый матовый 60+30*180</t>
  </si>
  <si>
    <t>Пакет с центральным швом метал. Белый глянец 60+30*180</t>
  </si>
  <si>
    <t>Пакет с центральным швом метал. Красный матовый 75+50*170</t>
  </si>
  <si>
    <t>Пакет с центральным швом метал. Золотая осень глянец 75+50*250</t>
  </si>
  <si>
    <t>Пакет с центральным швом метал. Белый матовый 80+40*200</t>
  </si>
  <si>
    <t>Пакет с центральным швом метал. Черный матовый 85+60*250</t>
  </si>
  <si>
    <t>Пакет с центральным швом Бумажный гладкий 85+60*250 С КЛАПАНОМ (3 слоя)</t>
  </si>
  <si>
    <t>Пакет с центральным швом метал. Золотой матовый 90+60*235</t>
  </si>
  <si>
    <t>Пакет с центральным швом метал. Синий матовый 120+70*400</t>
  </si>
  <si>
    <t>Сводная таблица вместимости дой-пак пакетов.</t>
  </si>
  <si>
    <t>Сахар, кг</t>
  </si>
  <si>
    <t>Мука,кг.</t>
  </si>
  <si>
    <t>Семечки,кг.</t>
  </si>
  <si>
    <t>Вода,л.</t>
  </si>
  <si>
    <t>Doypack</t>
  </si>
  <si>
    <t>100х160 (35+35) мм.</t>
  </si>
  <si>
    <t>105х150 (35+35) мм.</t>
  </si>
  <si>
    <t>105х185 (35+35) мм.</t>
  </si>
  <si>
    <t>105х215 (35+35) мм.</t>
  </si>
  <si>
    <t>110х185 (35+35) мм.</t>
  </si>
  <si>
    <t>120х185 (35+35) мм.</t>
  </si>
  <si>
    <t>120х210 (35+35) мм.</t>
  </si>
  <si>
    <t>135х175 (40+40) мм.</t>
  </si>
  <si>
    <t>135х200 (40+40) мм.</t>
  </si>
  <si>
    <t>135х225 (40+40) мм.</t>
  </si>
  <si>
    <t>140х205 (40+40) мм.</t>
  </si>
  <si>
    <t>140х210 (40+40) мм.</t>
  </si>
  <si>
    <t>140х225 (40+40) мм.</t>
  </si>
  <si>
    <t>150х240 (40+40) мм.</t>
  </si>
  <si>
    <t>150х210 (40+40) мм.</t>
  </si>
  <si>
    <t>160х210 (45+45) мм.</t>
  </si>
  <si>
    <t>160х250 (45+45) мм.</t>
  </si>
  <si>
    <t>170х270 (45+45) мм.</t>
  </si>
  <si>
    <t>200х300 (45+45) мм.</t>
  </si>
  <si>
    <t>240х330 (60+60) мм.</t>
  </si>
  <si>
    <t>Пакеты полипропиленовые с липким клапаном</t>
  </si>
  <si>
    <t>( ультрапрозрачные) (толщина 25-50микрон) В одной упаковке от 100 до 500 пакетов</t>
  </si>
  <si>
    <t>**минимальный заказ за наличный расчет в офисе:  от 1 упаковки(100,250 пакетов)</t>
  </si>
  <si>
    <t>от 1упаковки</t>
  </si>
  <si>
    <t xml:space="preserve">Цена за 1000  шт.,с  НДС    </t>
  </si>
  <si>
    <t>БОПП 50*70 клапан со скотчем РФ</t>
  </si>
  <si>
    <t>60*80 клапан со скотчем</t>
  </si>
  <si>
    <t xml:space="preserve">60*180  клапан со скотчем </t>
  </si>
  <si>
    <t xml:space="preserve">70*100  клапан со скотчем </t>
  </si>
  <si>
    <t xml:space="preserve">80*120 клапан со скотчем </t>
  </si>
  <si>
    <t>80*210 клапан со скотчем</t>
  </si>
  <si>
    <t xml:space="preserve">105*150  клапан со скотчем </t>
  </si>
  <si>
    <t>110*150 клапан со скотчем</t>
  </si>
  <si>
    <t>110*170 клапан со скотчем</t>
  </si>
  <si>
    <t xml:space="preserve">110*180 клапан со скотчем </t>
  </si>
  <si>
    <t xml:space="preserve">110*200  клапан со скотчем </t>
  </si>
  <si>
    <t>120*170 клапан со скотчем</t>
  </si>
  <si>
    <t>140*160 клапан со скотчем</t>
  </si>
  <si>
    <t>140*170 клапан со скотчем</t>
  </si>
  <si>
    <t>140*200 клапан со скотчем</t>
  </si>
  <si>
    <t>150*200 клапан со скотчем</t>
  </si>
  <si>
    <t>150*220 клапан со скотчем</t>
  </si>
  <si>
    <t xml:space="preserve">200*200  клапан со скотчем + отверстия </t>
  </si>
  <si>
    <t>200*250  клапан со скотчем</t>
  </si>
  <si>
    <t>200*300  клапан со скотчем + отверстия РФ</t>
  </si>
  <si>
    <t>220*310 клапан со скотчем</t>
  </si>
  <si>
    <t xml:space="preserve">240*300  клапан со скотчем + отверстия </t>
  </si>
  <si>
    <t xml:space="preserve">220*340  клапан со скотчем + отверстия </t>
  </si>
  <si>
    <t xml:space="preserve">250*350 клапан со скотчем + отверстия </t>
  </si>
  <si>
    <t>280*340  клапан со скотчем</t>
  </si>
  <si>
    <t>300*400 клапан со скотчем + отверстия РФ</t>
  </si>
  <si>
    <t>350*450 клапан со скотчем + отверстия РФ</t>
  </si>
  <si>
    <t xml:space="preserve">320*420 клапан со скотчем </t>
  </si>
  <si>
    <t>БОПП 400*500 клапан со скотчем РФ</t>
  </si>
  <si>
    <t xml:space="preserve">400*500 клапан со скотчем </t>
  </si>
  <si>
    <t>500*600 клапан со скотчем РФ</t>
  </si>
  <si>
    <t>Пакеты ПВД с липким клапаном 75микрон</t>
  </si>
  <si>
    <t>Пакеты ПВД с липким клапаном, рабочий размер ширина*высота,мм</t>
  </si>
  <si>
    <t xml:space="preserve">Цена за 1000  шт., без  НДС </t>
  </si>
  <si>
    <t>Пакет ПВД  85*120мм со скотчем</t>
  </si>
  <si>
    <t>Пакет ПВД  85*200мм со скотчем</t>
  </si>
  <si>
    <t xml:space="preserve">Пакет ПВД  100*100мм со скотчем </t>
  </si>
  <si>
    <t xml:space="preserve">Пакет ПВД  100*150мм со скотчем </t>
  </si>
  <si>
    <t xml:space="preserve">Пакет ПВД  100*200мм со скотчем </t>
  </si>
  <si>
    <t xml:space="preserve">Пакет ПВД  100*300мм со скотчем </t>
  </si>
  <si>
    <t xml:space="preserve">Пакет ПВД  110*160мм со скотчем </t>
  </si>
  <si>
    <t xml:space="preserve">Пакет ПВД  120*250мм со скотчем </t>
  </si>
  <si>
    <t xml:space="preserve">Пакет ПВД  150*200мм со скотчем </t>
  </si>
  <si>
    <t xml:space="preserve">Пакет ПВД  185*250мм со скотчем </t>
  </si>
  <si>
    <t xml:space="preserve">Пакет ПВД  200*250мм со скотчем </t>
  </si>
  <si>
    <t xml:space="preserve">Пакет ПВД  200*300мм со скотчем </t>
  </si>
  <si>
    <t xml:space="preserve">Пакет ПВД  250*350мм со скотчем </t>
  </si>
  <si>
    <t xml:space="preserve">Пакет ПВД  300*400мм со скотчем </t>
  </si>
  <si>
    <t xml:space="preserve">Пакет ПВД  350*450мм со скотчем </t>
  </si>
  <si>
    <t xml:space="preserve">Пакет ПВД  400*500мм со скотчем </t>
  </si>
  <si>
    <t xml:space="preserve">Пакет ПВД  500*700мм со скотчем </t>
  </si>
  <si>
    <t>Пакеты полипропиленовые с липким клапаном + ЕВРОСЛОТ</t>
  </si>
  <si>
    <t>Пакеты полипропиленовые с липким клапаном +ЕВРОСЛОТ , ширина,мм*высоту,мм ( рабочий размер)</t>
  </si>
  <si>
    <t>Кол-во в упаковке</t>
  </si>
  <si>
    <t>55*55 клапан со скотчем+ЕВРОСЛОТ</t>
  </si>
  <si>
    <t>55*80 клапан со скотчем+ЕВРОСЛОТ</t>
  </si>
  <si>
    <t>60*60 клапан со скотчем+ЕВРОСЛОТ</t>
  </si>
  <si>
    <t>60*80 клапан со скотчем +ЕВРОСЛОТ</t>
  </si>
  <si>
    <t>70*80 клапан со скотчем+ЕВРОСЛОТ</t>
  </si>
  <si>
    <t>75*120 клапан со скотчем+ЕВРОСЛОТ</t>
  </si>
  <si>
    <t>80*160 клапан со скотчем+ЕВРОСЛОТ</t>
  </si>
  <si>
    <t>80*120 клапан со скотчем+ЕВРОСЛОТ</t>
  </si>
  <si>
    <t>80*210 клапан со скотчем+ЕВРОСЛОТ</t>
  </si>
  <si>
    <t>85*95 клапан со скотчем+ЕВРОСЛОТ</t>
  </si>
  <si>
    <t>54.40</t>
  </si>
  <si>
    <t>90*160  клапан со скотчем+ЕВРОСЛОТ</t>
  </si>
  <si>
    <t>100*100клапан со скотчем+ЕВРОСЛОТ</t>
  </si>
  <si>
    <t>100*120клапан со скотчем+ЕВРОСЛОТ</t>
  </si>
  <si>
    <t>100*150 клапан со скотчем+ЕВРОСЛОТ</t>
  </si>
  <si>
    <t>100*120  клапан со скотчем+ЕВРОСЛОТ</t>
  </si>
  <si>
    <t>100*180 клапан со скотчем+ЕВРОСЛОТ</t>
  </si>
  <si>
    <t>100*200 клапан со скотчем+ЕВРОСЛОТ</t>
  </si>
  <si>
    <t>105*150клапан со скотчем+ЕВРОСЛОТ</t>
  </si>
  <si>
    <t>110*150 клапан со скотчем+ЕВРОСЛОТ</t>
  </si>
  <si>
    <t>110*200 клапан со скотчем+ЕВРОСЛОТ</t>
  </si>
  <si>
    <t>120*170 клапан со скотчем+ЕВРОСЛОТ</t>
  </si>
  <si>
    <t>120*170клапан со скотчем+ЕВРОСЛОТ</t>
  </si>
  <si>
    <t>140*190 клапан со скотчем+ЕВРОСЛОТ</t>
  </si>
  <si>
    <t>150*220 клапан со скотчем+ЕВРОСЛОТ</t>
  </si>
  <si>
    <t>160*160 клапан со скотчем+ЕВРОСЛОТ</t>
  </si>
  <si>
    <t>160*230 клапан со скотчем+ЕВРОСЛОТ</t>
  </si>
  <si>
    <t>170*220 клапан со скотчем+ЕВРОСЛОТ</t>
  </si>
  <si>
    <t>200*200 клапан со скотчем+ЕВРОСЛОТ</t>
  </si>
  <si>
    <t>220*300 клапан со скотчем+ЕВРОСЛОТ</t>
  </si>
  <si>
    <t>235*320 клапан со скотчем+ЕВРОСЛОТ</t>
  </si>
  <si>
    <t>250*350 клапан со скотчем+ЕВРОСЛОТ</t>
  </si>
  <si>
    <t>350*400 клапан со скотчем+ЕВРОСЛОТ</t>
  </si>
  <si>
    <t xml:space="preserve">Пакеты полипропиленовые </t>
  </si>
  <si>
    <t xml:space="preserve">( ультрапрозрачные) (толщина 25-50микрон) </t>
  </si>
  <si>
    <t>БОПП 100*150 пакет полипропиленовый</t>
  </si>
  <si>
    <t>СПП  100*200 пакет полипропиленовый</t>
  </si>
  <si>
    <t>БОПП 150*150 пакет полипропиленовый</t>
  </si>
  <si>
    <t>150*200 пакет полипропиленовый</t>
  </si>
  <si>
    <t>БОПП 200*300 пакет полипропиленовый</t>
  </si>
  <si>
    <t>СПП 220*300 пакет полипропиленовый</t>
  </si>
  <si>
    <t>СПП 220*350 пакет полипропиленовый</t>
  </si>
  <si>
    <t>БОПП 250*300 пакет полипропиленовый</t>
  </si>
  <si>
    <t>СПП 250*400 пакет полипропиленовый</t>
  </si>
  <si>
    <t>Конусообразные пакеты (кондитерские)</t>
  </si>
  <si>
    <t>кол-во в упаковке,шт.</t>
  </si>
  <si>
    <t>цена без НДС (1000шт)</t>
  </si>
  <si>
    <t>цена с НДС (1000шт)</t>
  </si>
  <si>
    <t>от 5 тыс без НДС (1000шт)</t>
  </si>
  <si>
    <t>от 5 тыс с НДС (1000шт)</t>
  </si>
  <si>
    <r>
      <rPr>
        <sz val="11"/>
        <rFont val="Times New Roman"/>
      </rPr>
      <t>Кондитерские мешк</t>
    </r>
    <r>
      <rPr>
        <sz val="11"/>
        <rFont val="Arial"/>
        <scheme val="minor"/>
      </rPr>
      <t>и</t>
    </r>
    <r>
      <rPr>
        <sz val="11"/>
        <rFont val="Arial"/>
        <scheme val="minor"/>
      </rPr>
      <t xml:space="preserve"> 280*530  </t>
    </r>
  </si>
  <si>
    <t>Вакуумный пакет гладкий, трехшовный под запайку</t>
  </si>
  <si>
    <t>( в упаковке 100шт)</t>
  </si>
  <si>
    <t>Наименование товара</t>
  </si>
  <si>
    <t xml:space="preserve">Вакуумный пакет </t>
  </si>
  <si>
    <t>Пакет вакуумный 110*160 (72мик),  PET/PE</t>
  </si>
  <si>
    <t>6983/8921</t>
  </si>
  <si>
    <t>Пакет вакуумный 160*205 мягкий  PA/PE</t>
  </si>
  <si>
    <t>Пакет вакуумный 160*200 мягкий  PA/PE (65мик)</t>
  </si>
  <si>
    <t>Пакет вакуумный 160*200 (72мик) PET/PE</t>
  </si>
  <si>
    <t>Пакет вакуумный 160*250 (72мик) PET/PE</t>
  </si>
  <si>
    <t>Пакет вакуумный 160*280 (72мик) PET/PE</t>
  </si>
  <si>
    <t>Пакет вакуумный 180*250 (65мик) PET/Flex</t>
  </si>
  <si>
    <t>Пакет вакуумный  200*220 (65мик) Flex</t>
  </si>
  <si>
    <t>Пакет ваккумный 200*300 (65мик) flex</t>
  </si>
  <si>
    <t>Пакет вакуумный 200*300 (72мик)PET/PE</t>
  </si>
  <si>
    <t>Пакет вакуумный 200*400 (72мик)PET/PE</t>
  </si>
  <si>
    <t>Пакет вакуумный 210*250 (72мик)PET/PE</t>
  </si>
  <si>
    <t>Пакет вакуумный 250*350 (72мик)PET/PE</t>
  </si>
  <si>
    <t>Пакет вакуумный 300*400(72мик)PET/PE</t>
  </si>
  <si>
    <t>Пакет вакуумный 350*500(72мик)PET/PE</t>
  </si>
  <si>
    <t>Пакет вакуумный 400*600(72мик)PET/PE</t>
  </si>
  <si>
    <t xml:space="preserve">Пленка гладкая для вакууматоров </t>
  </si>
  <si>
    <t xml:space="preserve">Цена без НДС  </t>
  </si>
  <si>
    <t xml:space="preserve">Цена  с НДС  </t>
  </si>
  <si>
    <t>Пленка гладкая  для вакуумнойупаковки  200мм, 15м.</t>
  </si>
  <si>
    <t xml:space="preserve">Пленка гладкая  для вакуумнойупаковки  280мм, 15м.  </t>
  </si>
  <si>
    <t>Вакуумный пакет рифленый для домашних вакууматоров</t>
  </si>
  <si>
    <t>Пакет вакуумный 160*230 (цена за упаковку 40шт)</t>
  </si>
  <si>
    <t>Пакет вакуумный 200*6000  (цена за 2рулона)</t>
  </si>
  <si>
    <t>Пакет вакуумный 20*30 (цена за 50шт)150мкм</t>
  </si>
  <si>
    <t>Пакет вакуумный 30*40 (цена за 50шт)</t>
  </si>
  <si>
    <t>Пакет вакуумный 16*23 (цена за 50шт)</t>
  </si>
  <si>
    <t xml:space="preserve">Пленка рифленая в рулоне для домашних вакууматоров </t>
  </si>
  <si>
    <t>Пленка рифленая  для термоупаковки шир. 200мм, 15метров</t>
  </si>
  <si>
    <t>Пленка рифленая  для термоупаковки шир. 230мм, 15м</t>
  </si>
  <si>
    <t>Пленка рифленая  для термоупаковки шир. 280мм, 15м</t>
  </si>
  <si>
    <t>Рулоны для домашнего вакуум. 28*300 (3рулона)</t>
  </si>
  <si>
    <t>Рулоны д/вак. Упак 20*300 (4 рулона)</t>
  </si>
  <si>
    <t>Вакуумный пакет АVIORA 150*5000мм, 5шт/уп</t>
  </si>
  <si>
    <t>Вакуумный пакет АVIORA 200*5000мм, 5шт/уп</t>
  </si>
  <si>
    <t>Пакет "Майка"</t>
  </si>
  <si>
    <t>Майки</t>
  </si>
  <si>
    <t>Майка ПНД 260*270*0,007 (200шт)  зеленые</t>
  </si>
  <si>
    <t>360*400*9   упаковка 200шт (цветные)</t>
  </si>
  <si>
    <t>360*400*9  ЧЕРНЫЙ упаковка 200шт</t>
  </si>
  <si>
    <t>450*540*18  ЧЕРНЫЙ упаковка 250шт</t>
  </si>
  <si>
    <t>450*540*15  ЧЕРНЫЙ</t>
  </si>
  <si>
    <t>450*540*15 РОЗОВЫЙ,СИРЕНЕВЫЙ,ЗЕЛЕНЫЙ ОРАНЖЕВЫЙ</t>
  </si>
  <si>
    <t>510*580*20 ЧЕРНЫЙ по 250 шт</t>
  </si>
  <si>
    <t>510*580*20 БЕЛЫЙ по 250 шт</t>
  </si>
  <si>
    <t>510*580*0,17 ЧЕРНЫЙ по 250шт</t>
  </si>
  <si>
    <t>510*580*0,25 ЧЕРНЫЙ по 125шт</t>
  </si>
  <si>
    <t>510*580*27 ЧЕРНЫЙ по 125 шт</t>
  </si>
  <si>
    <t>510*580*23 ЧЕРНЫЙ по 125</t>
  </si>
  <si>
    <t>530*800*25 ЧЕРНЫЙ упаковка 125шт</t>
  </si>
  <si>
    <t>590*640*25 ЧЕРНЫЙ по 125 шт</t>
  </si>
  <si>
    <t>610*750*25 БЕЛЫЙ  125шт</t>
  </si>
  <si>
    <t>630*750*18 ЧЕРНЫЙ</t>
  </si>
  <si>
    <t>Пакет ПНД фасовочный</t>
  </si>
  <si>
    <t>220*350 (9микрон) пакет ПНД фасовочный (1000шт)</t>
  </si>
  <si>
    <r>
      <t xml:space="preserve">240*380 (25микрон) пакет </t>
    </r>
    <r>
      <rPr>
        <sz val="12"/>
        <color indexed="2"/>
        <rFont val="Times New Roman"/>
      </rPr>
      <t>ПВД</t>
    </r>
    <r>
      <rPr>
        <sz val="12"/>
        <rFont val="Times New Roman"/>
      </rPr>
      <t xml:space="preserve"> фасовочный (1000шт)</t>
    </r>
  </si>
  <si>
    <t>240*390 (12микрон) пакет ПНД фасовочный (1000шт)</t>
  </si>
  <si>
    <t>300*400 (10микрон) пакет ПНД фасовочный (1000шт)</t>
  </si>
  <si>
    <t>Пакет ПВД (мешки-вкладыши)</t>
  </si>
  <si>
    <t>ПАКЕТ ПВД</t>
  </si>
  <si>
    <t xml:space="preserve">Цена за 1тыс ., без НДС </t>
  </si>
  <si>
    <t xml:space="preserve">Цена за 1 тыс, с НДС </t>
  </si>
  <si>
    <t>100*200 (70мкм) пакет пвд</t>
  </si>
  <si>
    <t xml:space="preserve"> 100*200 (75мкм)  пакет пвд  (упак 500шт)</t>
  </si>
  <si>
    <t xml:space="preserve"> 120*100 (80мкм)  пакет пвд  (упак 1000шт)</t>
  </si>
  <si>
    <t>120*120 (80мкм) пакет пвд</t>
  </si>
  <si>
    <t>120*150 (75мкм)  пакет пвд  (упак 500шт)</t>
  </si>
  <si>
    <t xml:space="preserve">120*150   (80мкм)  пакет пвд </t>
  </si>
  <si>
    <t xml:space="preserve"> 120*170   (80мкм)  пакет пвд  </t>
  </si>
  <si>
    <t xml:space="preserve">120*300  (80мкм)  пакет пвд  </t>
  </si>
  <si>
    <t xml:space="preserve">120*350  (80) пакет пвд </t>
  </si>
  <si>
    <t>150*150 (75мкм)  пакет пвд  (упак 500шт)</t>
  </si>
  <si>
    <t>150*150   (80мкм)  пакет пвд  (упак 500шт)(продукция)</t>
  </si>
  <si>
    <t>150*180 (80мкм) пакет пвд (продукция)</t>
  </si>
  <si>
    <t>150*200   (40 мкм) пакет пвд  (упак 200шт)</t>
  </si>
  <si>
    <t xml:space="preserve"> 150*200 (75 мкм) пакет пвд  </t>
  </si>
  <si>
    <t xml:space="preserve"> 150*200 (80 мкм) пакет пвд  </t>
  </si>
  <si>
    <t xml:space="preserve"> 150*250 (80 мкм) пакет пвд  </t>
  </si>
  <si>
    <t xml:space="preserve"> 150*250 (40 мкм) пакет пвд (упак 200шт) (продукция)</t>
  </si>
  <si>
    <t>б/н</t>
  </si>
  <si>
    <t>350*1200 (100мик) пакет пвд</t>
  </si>
  <si>
    <t xml:space="preserve">150*350 (80мкм) пакет пвд </t>
  </si>
  <si>
    <t xml:space="preserve">160*320 (50мкм) пакет пвд  </t>
  </si>
  <si>
    <t xml:space="preserve">180*350 (80мкм)  пакет пвд </t>
  </si>
  <si>
    <t>200*200   (80мкм)  пакет пвд  (упак шт)</t>
  </si>
  <si>
    <t xml:space="preserve">200*250   (100мкм)  пакет пвд </t>
  </si>
  <si>
    <t>200*250   (80мкм)  пакет пвд  (упак шт)</t>
  </si>
  <si>
    <t>200*300   (80мкм)  пакет пвд  (упак шт)</t>
  </si>
  <si>
    <t xml:space="preserve">200*330   (80мкм)  пакет пвд  </t>
  </si>
  <si>
    <t xml:space="preserve"> 200*350   (80мкм)  пакет пвд  (упак 100шт)</t>
  </si>
  <si>
    <t xml:space="preserve">250*170  (80мкм)  пакет пвд  </t>
  </si>
  <si>
    <t xml:space="preserve">250*230  (80мкм)  пакет пвд  </t>
  </si>
  <si>
    <t xml:space="preserve"> 240*270   (80мкм) пакет пвд   (упак 700шт)</t>
  </si>
  <si>
    <t>250*270 (80мкм) пакет пвд</t>
  </si>
  <si>
    <t>250*330 (80мкм) пакет пвд</t>
  </si>
  <si>
    <t xml:space="preserve"> 350*1200 (100мкм) пакет пвд ( упак 1шт)(продукция)</t>
  </si>
  <si>
    <t xml:space="preserve"> 400*600   (60мкм)  пакет пвд  (упак 200шт)</t>
  </si>
  <si>
    <t>450*470 (50мкм) пакет пвд (60штук)</t>
  </si>
  <si>
    <t xml:space="preserve"> 500*900   (50мкм) пакет пвд (упак 50шт)</t>
  </si>
  <si>
    <t>700*700 (70мкм) пакет пвд (упак 100шт)</t>
  </si>
  <si>
    <t xml:space="preserve"> 700*1000 (50мкм) пакет пвд (упак 50шт)</t>
  </si>
  <si>
    <t>50мик (500*900) пакет пвд</t>
  </si>
  <si>
    <t>40мик (610*2000) пакет пвд</t>
  </si>
  <si>
    <t>800*800 (80мкм) пакетпвд (вес 0,095/1пакет)</t>
  </si>
  <si>
    <t>800*1050 (80мкм) пакет пвд  (вес 0,12/1пакет)</t>
  </si>
  <si>
    <t>800*1200 (50мкм)пакет пвд (остаток 54шт)</t>
  </si>
  <si>
    <t>800*1500 (80мкм) пакет пвд  (вес 0,18/1пакет)</t>
  </si>
  <si>
    <t xml:space="preserve">Мешки полипропиленовые </t>
  </si>
  <si>
    <t xml:space="preserve">Цена за 1шт., без НДС </t>
  </si>
  <si>
    <t xml:space="preserve">Цена за 1  шт., с НДС    </t>
  </si>
  <si>
    <t>8334/9158</t>
  </si>
  <si>
    <t>Мешки полипропиленовые 55см*105см</t>
  </si>
  <si>
    <t>Ручные запайщики</t>
  </si>
  <si>
    <t>Цена нагревательного элемента в руб.с НДС</t>
  </si>
  <si>
    <t>Цена стеклоткани в руб.с НДС</t>
  </si>
  <si>
    <t>Размер нихромового нагревателя (ширина,мм*толщина)</t>
  </si>
  <si>
    <t>Стеклоткань(ширина,мм*длина,мм)</t>
  </si>
  <si>
    <t>FS 200 ABS LOW COST (пластик)</t>
  </si>
  <si>
    <t>2*0,12</t>
  </si>
  <si>
    <t>35мм*230мм</t>
  </si>
  <si>
    <t>FS-200ABS Lite (пластик. корп.)</t>
  </si>
  <si>
    <t>FS-200 (пластик)</t>
  </si>
  <si>
    <t>FS-200 IRON Lite (мет. корп.)</t>
  </si>
  <si>
    <t>FS-200 IRON LOW COST</t>
  </si>
  <si>
    <t>FS-200 (железный корпус)</t>
  </si>
  <si>
    <t>8*0,12</t>
  </si>
  <si>
    <t>FS-200C (железный корпус) (боковой нож)</t>
  </si>
  <si>
    <t>FS-200M (железный корпус) (центральный нож)</t>
  </si>
  <si>
    <t> FS-200 (металл)+струна</t>
  </si>
  <si>
    <t>струна</t>
  </si>
  <si>
    <t> PFS-200</t>
  </si>
  <si>
    <t>FS-300ABS LOW COST (пластик)</t>
  </si>
  <si>
    <t>35мм*330мм</t>
  </si>
  <si>
    <t>FS-300 (пластик)</t>
  </si>
  <si>
    <t>FS-300ABS Lite (пластик. корп.)</t>
  </si>
  <si>
    <t>FS-300 IRON LOW COST</t>
  </si>
  <si>
    <t>3*0,15</t>
  </si>
  <si>
    <t>FS-300 железный корпус</t>
  </si>
  <si>
    <t>FS-300 IRON Lite (мет. корп.)</t>
  </si>
  <si>
    <t>FS-300B (мет. корп.) + датер</t>
  </si>
  <si>
    <t>8*0,15</t>
  </si>
  <si>
    <t>FS-300C (мет. корп.)+ нож боковой</t>
  </si>
  <si>
    <t>FS-300M (мет. корп.) + нож центральный</t>
  </si>
  <si>
    <t>2*0,15</t>
  </si>
  <si>
    <t>FS-300 + струна</t>
  </si>
  <si>
    <t> ME-300HI  усиленный</t>
  </si>
  <si>
    <t> ME-305HI  усиленный</t>
  </si>
  <si>
    <t>FS-400ABS LOW (пластик.корпус, до 30микрон)</t>
  </si>
  <si>
    <t>35мм*430мм</t>
  </si>
  <si>
    <t>FS-400ABS Lite (пластик.корпус)</t>
  </si>
  <si>
    <t> FS-400 (пластик)</t>
  </si>
  <si>
    <t> FS-400 (металл)</t>
  </si>
  <si>
    <t> FS-400 IRON Lite (металл до 30микрон)</t>
  </si>
  <si>
    <t> FS-400 С (Al с бок. ножом)</t>
  </si>
  <si>
    <t> ME-400HI  усиленный</t>
  </si>
  <si>
    <t>2,5*0,1</t>
  </si>
  <si>
    <t> ME-405HI  усиленный</t>
  </si>
  <si>
    <t>5*0,15</t>
  </si>
  <si>
    <t>FS-400 + струна</t>
  </si>
  <si>
    <t> FS-500 (Al. корп.)</t>
  </si>
  <si>
    <t>35мм*530мм</t>
  </si>
  <si>
    <t> FS-500 С (Al с бок. ножом)</t>
  </si>
  <si>
    <t> FS-500 Н</t>
  </si>
  <si>
    <t>50мм*530мм</t>
  </si>
  <si>
    <t> FS-600Н</t>
  </si>
  <si>
    <t>50мм*630мм</t>
  </si>
  <si>
    <t> ME-600 HNR усиленный</t>
  </si>
  <si>
    <t> FS-700Н</t>
  </si>
  <si>
    <t>50мм*730мм</t>
  </si>
  <si>
    <t> FS-800Н</t>
  </si>
  <si>
    <t>50мм*830мм</t>
  </si>
  <si>
    <t> FS-900Н</t>
  </si>
  <si>
    <t>50мм*930мм</t>
  </si>
  <si>
    <t> FS-1000Н</t>
  </si>
  <si>
    <t>50мм*1030мм</t>
  </si>
  <si>
    <t>Цена без ндс</t>
  </si>
  <si>
    <t>Цена с ндс</t>
  </si>
  <si>
    <t>Держатель нихрома для SFTD</t>
  </si>
  <si>
    <t>Нож (лезвие 2шт) для запайщика FS-C</t>
  </si>
  <si>
    <t>Нож (лезвие) для запайщиков серии FS-M</t>
  </si>
  <si>
    <t>Натяжитель нихрома SP</t>
  </si>
  <si>
    <t>Продажа только рулонами</t>
  </si>
  <si>
    <t>Стеклоткань 10мм с клеем рулон покрытая ПТФЭ 80 10мм*10м</t>
  </si>
  <si>
    <t>10м/рул</t>
  </si>
  <si>
    <t>Стеклоткань на липкой основе 15мм*1м</t>
  </si>
  <si>
    <t>1м/рул</t>
  </si>
  <si>
    <t>Стеклоткань 15мм с клеем рулон покрытая ПТФЭ 80 15мм*10м</t>
  </si>
  <si>
    <t>10м/1рул</t>
  </si>
  <si>
    <t>Стеклоткань 20мм с клеем рулон покрытая ПТФЭ 80 20мм*10м</t>
  </si>
  <si>
    <t>Стеклоткань 30мм с клеем рулон покрытая ПТФЭ 80 30мм*10м</t>
  </si>
  <si>
    <t>30м/рул</t>
  </si>
  <si>
    <t>шт</t>
  </si>
  <si>
    <t>Возможна продажа метражом (желтая подложка)</t>
  </si>
  <si>
    <t>1м</t>
  </si>
  <si>
    <t>1рул</t>
  </si>
  <si>
    <t>Стеклоткань в метрах квадратных (высота 120см)</t>
  </si>
  <si>
    <t>Цена без НДС за1м2</t>
  </si>
  <si>
    <t>Цена с НДС за 1м2</t>
  </si>
  <si>
    <t>Стеклоткань (тефлоновая лента) CHEMFAB покрытая ПТФЕ 9008 AJ 80 мкн, WORLDBELT 5,000x1.200мм, открытая, КИТАЙ</t>
  </si>
  <si>
    <t>1м2</t>
  </si>
  <si>
    <t xml:space="preserve">Стеклоткань с тефл.покр.САМОКЛ==1,2м==130мик  </t>
  </si>
  <si>
    <t>Стеклоткань CHEMSTIK покрытая ПТФЭ с клеем F7013-0,18/0,13мм, (5000*1200мм)</t>
  </si>
  <si>
    <t>Нихромовая лента</t>
  </si>
  <si>
    <t>Нихромовая лента 3мм*0,3</t>
  </si>
  <si>
    <t>Нихромовая лента 4мм*0,3</t>
  </si>
  <si>
    <t>Нихромовая лента 5мм*0,2</t>
  </si>
  <si>
    <t>Нихромовая лента 8мм*0,2</t>
  </si>
  <si>
    <t>180*200   (80мкм)  пакет пвд  (упак 500шт)</t>
  </si>
  <si>
    <t>Пленка защитная надувная 25 см ширина рулона, 50 мкм, 50 метров длина ( в надутом состоянии уменьшается: ширина на 4 см. и длина на 30%)</t>
  </si>
  <si>
    <t>Мешок для мусора 35л 30 шт 48*56  "Суператрывалыя"</t>
  </si>
  <si>
    <t>упак.</t>
  </si>
  <si>
    <r>
      <t xml:space="preserve">Профиль U 05мм*15мм, (профиль длина 2м) ЦЕНА ЗА </t>
    </r>
    <r>
      <rPr>
        <b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м!!!</t>
    </r>
  </si>
  <si>
    <t>Пяти-слойные</t>
  </si>
  <si>
    <t>Цена за 1 шт., без НДС</t>
  </si>
  <si>
    <t>Цена за 1 шт., без НДС  </t>
  </si>
  <si>
    <t>Цена за 1 шт., с НДС   </t>
  </si>
  <si>
    <t>Пакеты полипропиленовые с липким клапаном (рабочий размер ширина*высота,мм)</t>
  </si>
  <si>
    <t xml:space="preserve">(сверху белая полоса с отверстием) ( ультрапрозрачные) </t>
  </si>
  <si>
    <t>100*120 Еврослот ПОД ЗАПАЙКУ!</t>
  </si>
  <si>
    <t xml:space="preserve">Цена за 1000 шт., с НДС  </t>
  </si>
  <si>
    <t xml:space="preserve">Цена за 1000 шт., без НДС  </t>
  </si>
  <si>
    <t>Цена за 1 тыс. шт., без НДС</t>
  </si>
  <si>
    <t xml:space="preserve">Цена за 1 тыс. шт., с НДС  </t>
  </si>
  <si>
    <t>Цена за 1 упаковку., без НДС</t>
  </si>
  <si>
    <t xml:space="preserve">Цена за 1 упаковку, с НДС </t>
  </si>
  <si>
    <t>FS-200B (железный корпус)+ датер</t>
  </si>
  <si>
    <r>
      <rPr>
        <sz val="12"/>
        <color theme="1"/>
        <rFont val="Arial"/>
        <family val="2"/>
        <charset val="204"/>
        <scheme val="minor"/>
      </rPr>
      <t xml:space="preserve">Стеклоткань(тефлоновая лента)CHEMSTIK покрытая ПТФЕ </t>
    </r>
    <r>
      <rPr>
        <b/>
        <sz val="12"/>
        <color theme="1"/>
        <rFont val="Arial"/>
        <family val="2"/>
        <charset val="204"/>
        <scheme val="minor"/>
      </rPr>
      <t>с клеем</t>
    </r>
    <r>
      <rPr>
        <sz val="12"/>
        <color theme="1"/>
        <rFont val="Arial"/>
        <family val="2"/>
        <charset val="204"/>
        <scheme val="minor"/>
      </rPr>
      <t xml:space="preserve"> F7008-140/80мкн/20мм-30метров</t>
    </r>
  </si>
  <si>
    <r>
      <rPr>
        <sz val="12"/>
        <color theme="1"/>
        <rFont val="Arial"/>
        <family val="2"/>
        <charset val="204"/>
        <scheme val="minor"/>
      </rPr>
      <t xml:space="preserve">Стеклоткань(тефлоновая лента)CHEMSTIK покрытая ПТФЕ </t>
    </r>
    <r>
      <rPr>
        <b/>
        <sz val="12"/>
        <color theme="1"/>
        <rFont val="Arial"/>
        <family val="2"/>
        <charset val="204"/>
        <scheme val="minor"/>
      </rPr>
      <t>с клеем</t>
    </r>
    <r>
      <rPr>
        <sz val="12"/>
        <color theme="1"/>
        <rFont val="Arial"/>
        <family val="2"/>
        <charset val="204"/>
        <scheme val="minor"/>
      </rPr>
      <t xml:space="preserve"> F7008-140/80мкн/50мм-30метров</t>
    </r>
  </si>
  <si>
    <r>
      <rPr>
        <sz val="12"/>
        <color theme="1"/>
        <rFont val="Arial"/>
        <family val="2"/>
        <charset val="204"/>
        <scheme val="minor"/>
      </rPr>
      <t xml:space="preserve">Ремень стеклотканевый соединенный в нахлест CHEMSTIK  покрытый ПТФЕ 9013 AJ 125мкн </t>
    </r>
    <r>
      <rPr>
        <b/>
        <sz val="12"/>
        <color theme="1"/>
        <rFont val="Arial"/>
        <family val="2"/>
        <charset val="204"/>
        <scheme val="minor"/>
      </rPr>
      <t>(бесконечная 770*15мм</t>
    </r>
    <r>
      <rPr>
        <sz val="12"/>
        <color theme="1"/>
        <rFont val="Arial"/>
        <family val="2"/>
        <charset val="204"/>
        <scheme val="minor"/>
      </rPr>
      <t>)</t>
    </r>
  </si>
  <si>
    <r>
      <rPr>
        <sz val="12"/>
        <color theme="1"/>
        <rFont val="Arial"/>
        <family val="2"/>
        <charset val="204"/>
        <scheme val="minor"/>
      </rPr>
      <t>Ремень стеклотканевый соединенный в нахлест CHEMSTIK  покрытый ПТФЕ 9013 AJ 125мкн (</t>
    </r>
    <r>
      <rPr>
        <b/>
        <sz val="12"/>
        <color theme="1"/>
        <rFont val="Arial"/>
        <family val="2"/>
        <charset val="204"/>
        <scheme val="minor"/>
      </rPr>
      <t>бесконечная 8100*15мм)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</si>
  <si>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 с</t>
    </r>
    <r>
      <rPr>
        <b/>
        <sz val="12"/>
        <color theme="1"/>
        <rFont val="Arial"/>
        <family val="2"/>
        <charset val="204"/>
        <scheme val="minor"/>
      </rPr>
      <t xml:space="preserve"> клеем  </t>
    </r>
    <r>
      <rPr>
        <sz val="12"/>
        <color theme="1"/>
        <rFont val="Arial"/>
        <family val="2"/>
        <charset val="204"/>
        <scheme val="minor"/>
      </rPr>
      <t xml:space="preserve">  0,13мм*10мм - 5 метров 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</si>
  <si>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 с</t>
    </r>
    <r>
      <rPr>
        <b/>
        <sz val="12"/>
        <color theme="1"/>
        <rFont val="Arial"/>
        <family val="2"/>
        <charset val="204"/>
        <scheme val="minor"/>
      </rPr>
      <t xml:space="preserve"> клеем  </t>
    </r>
    <r>
      <rPr>
        <sz val="12"/>
        <color theme="1"/>
        <rFont val="Arial"/>
        <family val="2"/>
        <charset val="204"/>
        <scheme val="minor"/>
      </rPr>
      <t xml:space="preserve">  0,13мм*20мм - 5 метров 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</si>
  <si>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 с</t>
    </r>
    <r>
      <rPr>
        <b/>
        <sz val="12"/>
        <color theme="1"/>
        <rFont val="Arial"/>
        <family val="2"/>
        <charset val="204"/>
        <scheme val="minor"/>
      </rPr>
      <t xml:space="preserve"> клеем  </t>
    </r>
    <r>
      <rPr>
        <sz val="12"/>
        <color theme="1"/>
        <rFont val="Arial"/>
        <family val="2"/>
        <charset val="204"/>
        <scheme val="minor"/>
      </rPr>
      <t xml:space="preserve">  0,13мм*15мм - 10 метров </t>
    </r>
  </si>
  <si>
    <r>
      <rPr>
        <sz val="12"/>
        <color theme="1"/>
        <rFont val="Arial"/>
        <family val="2"/>
        <charset val="204"/>
        <scheme val="minor"/>
      </rPr>
      <t xml:space="preserve">Стеклоткань (тефлоновая лента) </t>
    </r>
    <r>
      <rPr>
        <b/>
        <sz val="12"/>
        <color theme="1"/>
        <rFont val="Arial"/>
        <family val="2"/>
        <charset val="204"/>
        <scheme val="minor"/>
      </rPr>
      <t xml:space="preserve">без клея  </t>
    </r>
    <r>
      <rPr>
        <sz val="12"/>
        <color theme="1"/>
        <rFont val="Arial"/>
        <family val="2"/>
        <charset val="204"/>
        <scheme val="minor"/>
      </rPr>
      <t xml:space="preserve"> CHEMFAB покрытая ПТФЕ 9013 AJ  125мкн/</t>
    </r>
    <r>
      <rPr>
        <b/>
        <sz val="12"/>
        <color theme="1"/>
        <rFont val="Arial"/>
        <family val="2"/>
        <charset val="204"/>
        <scheme val="minor"/>
      </rPr>
      <t>50мм</t>
    </r>
    <r>
      <rPr>
        <sz val="12"/>
        <color theme="1"/>
        <rFont val="Arial"/>
        <family val="2"/>
        <charset val="204"/>
        <scheme val="minor"/>
      </rPr>
      <t xml:space="preserve"> - 50 метров </t>
    </r>
  </si>
  <si>
    <r>
      <rPr>
        <sz val="12"/>
        <color theme="1"/>
        <rFont val="Arial"/>
        <family val="2"/>
        <charset val="204"/>
        <scheme val="minor"/>
      </rPr>
      <t>Стеклоткань (тефлоновая лента)</t>
    </r>
    <r>
      <rPr>
        <b/>
        <sz val="12"/>
        <color theme="1"/>
        <rFont val="Arial"/>
        <family val="2"/>
        <charset val="204"/>
        <scheme val="minor"/>
      </rPr>
      <t xml:space="preserve"> без клея</t>
    </r>
    <r>
      <rPr>
        <sz val="12"/>
        <color theme="1"/>
        <rFont val="Arial"/>
        <family val="2"/>
        <charset val="204"/>
        <scheme val="minor"/>
      </rPr>
      <t xml:space="preserve"> CHEMFAB покрытая ПТФЕ 9013 AJ  125мкн, WORLDBELT </t>
    </r>
    <r>
      <rPr>
        <b/>
        <sz val="12"/>
        <color theme="1"/>
        <rFont val="Arial"/>
        <family val="2"/>
        <charset val="204"/>
        <scheme val="minor"/>
      </rPr>
      <t>35 мм</t>
    </r>
    <r>
      <rPr>
        <sz val="12"/>
        <color theme="1"/>
        <rFont val="Arial"/>
        <family val="2"/>
        <charset val="204"/>
        <scheme val="minor"/>
      </rPr>
      <t xml:space="preserve"> </t>
    </r>
  </si>
  <si>
    <r>
      <rPr>
        <sz val="12"/>
        <color theme="1"/>
        <rFont val="Arial"/>
        <family val="2"/>
        <charset val="204"/>
        <scheme val="minor"/>
      </rPr>
      <t xml:space="preserve">Стеклоткань с тефлоновым покр. самоклейка на </t>
    </r>
    <r>
      <rPr>
        <b/>
        <sz val="12"/>
        <color theme="1"/>
        <rFont val="Arial"/>
        <family val="2"/>
        <charset val="204"/>
        <scheme val="minor"/>
      </rPr>
      <t>желтой подложке ПТФЭ 80мкм, 50мм*30м</t>
    </r>
  </si>
  <si>
    <r>
      <rPr>
        <sz val="12"/>
        <color theme="1"/>
        <rFont val="Arial"/>
        <family val="2"/>
        <charset val="204"/>
        <scheme val="minor"/>
      </rPr>
      <t xml:space="preserve">Стеклоткань с тефлоновым покр. самоклейка на </t>
    </r>
    <r>
      <rPr>
        <b/>
        <sz val="12"/>
        <color theme="1"/>
        <rFont val="Arial"/>
        <family val="2"/>
        <charset val="204"/>
        <scheme val="minor"/>
      </rPr>
      <t>желтой подложке 0,13мм*10м*50мм</t>
    </r>
  </si>
  <si>
    <t xml:space="preserve">Стеклоткань 55мм БЕЗ КЛЕЯ с тефлон.покр 0,13мм 10мх55мм </t>
  </si>
  <si>
    <t>ВАКУУМАТОР</t>
  </si>
  <si>
    <t xml:space="preserve">ПВД -полиэтилен высоког ПВД -полиэтилен высокого давления) , ПНД полиэтилен низкого давления "шуршащий"    о давления) , ПНД полиэтилен низкого давления "шуршащий"         
      </t>
  </si>
  <si>
    <r>
      <t xml:space="preserve">Пакет из пузырчатой пленки 400*400 </t>
    </r>
    <r>
      <rPr>
        <sz val="11"/>
        <rFont val="Times New Roman"/>
      </rPr>
      <t>(продукция)</t>
    </r>
  </si>
  <si>
    <t>нет в наличии</t>
  </si>
  <si>
    <t>Цена за 1000  шт., без  НДС</t>
  </si>
  <si>
    <t>Цена за 1000  шт.,с  НДС</t>
  </si>
  <si>
    <t>Цена за 100 шт., без  НДС</t>
  </si>
  <si>
    <t>Цена за 1 шт.,с  НДС</t>
  </si>
  <si>
    <t>Цена за 1 шт., без  НДС </t>
  </si>
  <si>
    <t>Цена за 1 шт.,с  НДС </t>
  </si>
  <si>
    <t>Цена за 1 шт., без  НДС</t>
  </si>
  <si>
    <t>Цена за 1  шт., без  НДС</t>
  </si>
  <si>
    <t>Цена за 1  шт.,с  НДС</t>
  </si>
  <si>
    <t>Цена за 1  шт., без  НДС</t>
  </si>
  <si>
    <t xml:space="preserve">Цена за 1  шт.,с  НДС </t>
  </si>
  <si>
    <t>Цена за 1 . шт., без НДС</t>
  </si>
  <si>
    <t xml:space="preserve">Цена за 1000  шт.,с  НДС </t>
  </si>
  <si>
    <t>Цена за 1000  шт., без  НДС</t>
  </si>
  <si>
    <t>от 1пакета</t>
  </si>
  <si>
    <t>Скотч прозрачный 48мм/43микрон/150метров</t>
  </si>
  <si>
    <r>
      <t xml:space="preserve">Пакеты ДОЙ ПАК с овальным окном и замком зип-лок 105*190 </t>
    </r>
    <r>
      <rPr>
        <sz val="12"/>
        <rFont val="Times New Roman"/>
        <family val="1"/>
        <charset val="204"/>
      </rPr>
      <t>черный глянец</t>
    </r>
  </si>
  <si>
    <t>Пакеты ДОЙ ПАК с овальным окном и замком зип-лок 105*190 черный матовый</t>
  </si>
  <si>
    <t>Пакеты восьмишовные</t>
  </si>
  <si>
    <t>Пакеты КРАФТ С ОКНОМ дно Дой-Пак, замок ZIP-LOCK</t>
  </si>
  <si>
    <t>Пакеты КРАФТ БЕЗ ОКНА дно Дой-Пак, замок ZIP-LOCK</t>
  </si>
  <si>
    <t>Пакеты ПРОЗРАЧНЫЕ, дно Дой-Пак, замок ZIP-LOCK</t>
  </si>
  <si>
    <t>Пакеты МЕТАЛЛИЗИРОВАННЫЕ+прозрачная стенка,                     дно Дой-Пак,замок ZIP-LOCK</t>
  </si>
  <si>
    <t>Пакеты МЕТАЛЛИЗИРОВАННЫЕ, дно Дой-Пак, замок ZIP-LOCK</t>
  </si>
  <si>
    <t>Пакеты МЕТАЛЛИЗИРОВАННЫЕ +клапан дегазации,  дно Дой-Пак, замок ZIP-LOCK</t>
  </si>
  <si>
    <t>Пакет С ЦЕНТРАЛЬНЫМ ШВОМ прозрачный под запайку</t>
  </si>
  <si>
    <t>Пакет С ЦЕНТРАЛЬНЫМ ШВОМ металлический под запайку</t>
  </si>
  <si>
    <t>Пакет ПОД ЗАПАЙКУ Дой-Пак с ручками</t>
  </si>
  <si>
    <r>
      <t>Пакет восьмишовный Белый матов. с</t>
    </r>
    <r>
      <rPr>
        <b/>
        <sz val="12"/>
        <rFont val="Times New Roman"/>
        <family val="1"/>
        <charset val="204"/>
      </rPr>
      <t xml:space="preserve"> ПРОЗРАЧНЫМИ ФАЛЬЦАМИ</t>
    </r>
    <r>
      <rPr>
        <sz val="12"/>
        <rFont val="Times New Roman"/>
      </rPr>
      <t xml:space="preserve"> 135+65х225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</si>
  <si>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 xml:space="preserve">ПРОЗРАЧНЫМИ ФАЛЬЦАМИ </t>
    </r>
    <r>
      <rPr>
        <sz val="12"/>
        <rFont val="Times New Roman"/>
      </rPr>
      <t>Белый матов. С прозрачными фальц 150+90x250</t>
    </r>
  </si>
  <si>
    <r>
      <t xml:space="preserve">Пакет восьмишовный Черный матов. 135+65х225 с  </t>
    </r>
    <r>
      <rPr>
        <b/>
        <sz val="12"/>
        <rFont val="Times New Roman"/>
        <family val="1"/>
        <charset val="204"/>
      </rPr>
      <t>ПРОЗРАЧНЫМИ ФАЛЬЦАМИ</t>
    </r>
  </si>
  <si>
    <r>
      <t xml:space="preserve">Пакет восьмишовный Белый матов. с  </t>
    </r>
    <r>
      <rPr>
        <b/>
        <sz val="12"/>
        <rFont val="Times New Roman"/>
        <family val="1"/>
        <charset val="204"/>
      </rPr>
      <t>ПРОЗРАЧНЫМИ ФАЛЬЦАМИ</t>
    </r>
    <r>
      <rPr>
        <sz val="12"/>
        <rFont val="Times New Roman"/>
      </rPr>
      <t xml:space="preserve"> 230+110x390</t>
    </r>
  </si>
  <si>
    <r>
      <t xml:space="preserve">Пакет восьмишовный Черный матов. с </t>
    </r>
    <r>
      <rPr>
        <b/>
        <sz val="12"/>
        <rFont val="Times New Roman"/>
        <family val="1"/>
        <charset val="204"/>
      </rPr>
      <t>ПРОЗРАЧНЫМИ ФАЛЬЦАМИ</t>
    </r>
    <r>
      <rPr>
        <sz val="12"/>
        <rFont val="Times New Roman"/>
        <family val="1"/>
        <charset val="204"/>
      </rPr>
      <t xml:space="preserve"> 150+90x250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</si>
  <si>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>Черный матов</t>
    </r>
    <r>
      <rPr>
        <sz val="12"/>
        <rFont val="Times New Roman"/>
      </rPr>
      <t>. 135+65х225</t>
    </r>
  </si>
  <si>
    <r>
      <t>Пакет восьмишовный</t>
    </r>
    <r>
      <rPr>
        <b/>
        <sz val="12"/>
        <rFont val="Times New Roman"/>
        <family val="1"/>
        <charset val="204"/>
      </rPr>
      <t xml:space="preserve"> Белый матов</t>
    </r>
    <r>
      <rPr>
        <sz val="12"/>
        <rFont val="Times New Roman"/>
      </rPr>
      <t>. с замком 135+65х225</t>
    </r>
  </si>
  <si>
    <t>Пакеты Дой Пак+КЛАПАН ДЕГАЗАЦИИ  метал. под хапайку  90x320  (40+40) (черный матовый)</t>
  </si>
  <si>
    <t>Пакеты Дой Пак+КЛАПАН ДЕГАЗАЦИИ  метал. замком ЗИП-ЛОК 130х200 (32+32) (черный матовый)</t>
  </si>
  <si>
    <t>Пакеты Дой Пак+КЛАПАН ДЕГАЗАЦИИ  метал. замком ЗИП-ЛОК 180х280 (45+45) (белый матовый)</t>
  </si>
  <si>
    <t>Пакеты Дой Пак+КЛАПАН ДЕГАЗАЦИИ  метал. замком ЗИП-ЛОК 180х280 (45+45) (черный матовый)</t>
  </si>
  <si>
    <t>Пакет Дой Пак+КЛАПАН ДЕГАЗАЦИИ 210*380 (55+55) (черный матовый)</t>
  </si>
  <si>
    <r>
      <t xml:space="preserve">Пакет восьмишовный 110+60*190 </t>
    </r>
    <r>
      <rPr>
        <b/>
        <sz val="12"/>
        <rFont val="Times New Roman"/>
        <family val="1"/>
        <charset val="204"/>
      </rPr>
      <t>прозрачный</t>
    </r>
    <r>
      <rPr>
        <sz val="12"/>
        <rFont val="Times New Roman"/>
        <family val="1"/>
        <charset val="204"/>
      </rPr>
      <t xml:space="preserve"> с замком</t>
    </r>
  </si>
  <si>
    <r>
      <t xml:space="preserve">Пакет восьмишовный 135мм+65*225мм </t>
    </r>
    <r>
      <rPr>
        <b/>
        <sz val="12"/>
        <rFont val="Times New Roman"/>
        <family val="1"/>
        <charset val="204"/>
      </rPr>
      <t>прозрачный</t>
    </r>
  </si>
  <si>
    <r>
      <t xml:space="preserve">Пакет восьмишовный 135+65*205 </t>
    </r>
    <r>
      <rPr>
        <b/>
        <sz val="12"/>
        <rFont val="Times New Roman"/>
        <family val="1"/>
        <charset val="204"/>
      </rPr>
      <t xml:space="preserve">прозрачный </t>
    </r>
    <r>
      <rPr>
        <sz val="12"/>
        <rFont val="Times New Roman"/>
        <family val="1"/>
        <charset val="204"/>
      </rPr>
      <t xml:space="preserve">матовый с замком 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</si>
  <si>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 xml:space="preserve">Белый матовый с замком метал.  </t>
    </r>
    <r>
      <rPr>
        <sz val="12"/>
        <rFont val="Times New Roman"/>
      </rPr>
      <t>200+80*240мм</t>
    </r>
  </si>
  <si>
    <r>
      <t>Пакет восьмишовный 110+55*225 с</t>
    </r>
    <r>
      <rPr>
        <b/>
        <sz val="12"/>
        <rFont val="Times New Roman"/>
        <family val="1"/>
        <charset val="204"/>
      </rPr>
      <t xml:space="preserve"> 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Черный глянец, треугольное окно низ</t>
    </r>
  </si>
  <si>
    <r>
      <t xml:space="preserve">Пакет восьмишовный 110+55*225 с </t>
    </r>
    <r>
      <rPr>
        <b/>
        <sz val="12"/>
        <rFont val="Times New Roman"/>
        <family val="1"/>
        <charset val="204"/>
      </rPr>
      <t>ОТРЫВНЫМ ЗАМКОМ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Черный глянец, треугольное окно центр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</si>
  <si>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>КРАФТ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ОТРЫВНЫМ ЗАМКОМ </t>
    </r>
    <r>
      <rPr>
        <sz val="12"/>
        <rFont val="Times New Roman"/>
        <family val="1"/>
        <charset val="204"/>
      </rPr>
      <t>80+65*190 (окно 40мм)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</si>
  <si>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 xml:space="preserve">КРАФТ ОТРЫВНЫМ ЗАМКОМ  </t>
    </r>
    <r>
      <rPr>
        <sz val="12"/>
        <rFont val="Times New Roman"/>
        <family val="1"/>
        <charset val="204"/>
      </rPr>
      <t>135+65*225 (окно 40мм)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</si>
  <si>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 xml:space="preserve">КРАФТ ОТРЫВНЫМ ЗАМКОМ  </t>
    </r>
    <r>
      <rPr>
        <sz val="12"/>
        <rFont val="Times New Roman"/>
        <family val="1"/>
        <charset val="204"/>
      </rPr>
      <t>100+70*190 (окно 40мм)</t>
    </r>
  </si>
  <si>
    <r>
      <t>Пакет восьмишовный с</t>
    </r>
    <r>
      <rPr>
        <b/>
        <sz val="12"/>
        <rFont val="Times New Roman"/>
        <family val="1"/>
        <charset val="204"/>
      </rPr>
      <t xml:space="preserve"> ОТРЫВНЫМ ЗАМКОМ метал.Черный матовый</t>
    </r>
    <r>
      <rPr>
        <sz val="12"/>
        <rFont val="Times New Roman"/>
        <family val="1"/>
        <charset val="204"/>
      </rPr>
      <t xml:space="preserve"> 110+60*190</t>
    </r>
  </si>
  <si>
    <r>
      <t xml:space="preserve">Пакет восьмишовный с </t>
    </r>
    <r>
      <rPr>
        <b/>
        <sz val="12"/>
        <rFont val="Times New Roman"/>
        <family val="1"/>
        <charset val="204"/>
      </rPr>
      <t>ОТРЫВНЫМ ЗАМКОМ метал.Белый  матовый</t>
    </r>
    <r>
      <rPr>
        <sz val="12"/>
        <rFont val="Times New Roman"/>
        <family val="1"/>
        <charset val="204"/>
      </rPr>
      <t xml:space="preserve"> 110+60*190</t>
    </r>
  </si>
  <si>
    <t>Пакеты ДОЙ ПАК с овальным окном полупрозрачные ЗИП-ЛОК 105*190 белый глянец</t>
  </si>
  <si>
    <t>Пакеты ПОЛУПРОЗРАЧНЫЕ С ОВАЛЬНЫМ ОКНОМ PET/PE,  дно Дой-Пак, замок ZIP-LOCK</t>
  </si>
  <si>
    <t>Пакеты ДОЙ ПАК металлизированные с прозрачной стенкой с зип замком 105х150+(30+30), серебро</t>
  </si>
  <si>
    <t>Пакеты ДОЙ ПАК металлизированные с прозрачной стенкой с зип замком 135*200 с ЕВРОСЛОТОМ</t>
  </si>
  <si>
    <t>Пакеты ДОЙ ПАК металлизированные с прозрачной стенкой с зип замком 135*225, серебро</t>
  </si>
  <si>
    <t>Пакеты ДОЙ ПАК металлизированные белый глянец с прозрачной стенкой с зип замком 135х225</t>
  </si>
  <si>
    <t>Пакеты ДОЙ ПАК металлизированные с прозрачной стенкой с зип замком 160*250,серебро</t>
  </si>
  <si>
    <r>
      <t>Пакеты ДОЙ ПАК металлизированные с замком ЗИП-ЛОК 80*120 (</t>
    </r>
    <r>
      <rPr>
        <sz val="12"/>
        <color theme="7" tint="-0.249977111117893"/>
        <rFont val="Times New Roman"/>
        <family val="1"/>
        <charset val="204"/>
      </rPr>
      <t>салатовый</t>
    </r>
    <r>
      <rPr>
        <sz val="12"/>
        <rFont val="Times New Roman"/>
      </rPr>
      <t xml:space="preserve"> матовый)</t>
    </r>
  </si>
  <si>
    <r>
      <t>Пакеты ДОЙ ПАК металлизированные с замком ЗИП-ЛОК 105х190(металлизированный)</t>
    </r>
    <r>
      <rPr>
        <b/>
        <sz val="12"/>
        <rFont val="Times New Roman"/>
        <family val="1"/>
        <charset val="204"/>
      </rPr>
      <t xml:space="preserve"> УГЛЫ закруг.с еврослот</t>
    </r>
  </si>
  <si>
    <r>
      <t>Пакеты ДОЙ ПАК металлизированные с замком ЗИП-ЛОК 135х200(белый матовый)</t>
    </r>
    <r>
      <rPr>
        <b/>
        <sz val="12"/>
        <rFont val="Times New Roman"/>
        <family val="1"/>
        <charset val="204"/>
      </rPr>
      <t>УГЛЫ ЗАКРУГЛ</t>
    </r>
    <r>
      <rPr>
        <sz val="12"/>
        <rFont val="Times New Roman"/>
      </rPr>
      <t>.</t>
    </r>
  </si>
  <si>
    <t xml:space="preserve">Пакеты ДОЙ ПАК металлизированные с замком ЗИП-ЛОК 160х240( серебро глянец) </t>
  </si>
  <si>
    <t>СРЕДНИЕ 180*250 мк</t>
  </si>
  <si>
    <t>Пакеты ДОЙ ПАК металлизированные с замком ЗИП-ЛОК 240х330 (ФОЛЬГИР.)</t>
  </si>
  <si>
    <t>Пакет ПЭТ/AL/ПЭ 95*105 серебро/прозрачный трехшовный с замком</t>
  </si>
  <si>
    <t>количетсво в упак.</t>
  </si>
  <si>
    <t>Цена за 1 упак., без НДС  </t>
  </si>
  <si>
    <t xml:space="preserve">Цена за 1 упак., с НДС </t>
  </si>
  <si>
    <t>375*250*230</t>
  </si>
  <si>
    <t>Т22В</t>
  </si>
  <si>
    <t>Пакет КРАФТ 140мм*235мм под запайку с еврослотом и насечками</t>
  </si>
  <si>
    <r>
      <t>Скотч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"Будь осторожен!ХРУПКОЕ"</t>
    </r>
    <r>
      <rPr>
        <sz val="12"/>
        <rFont val="Times New Roman"/>
        <family val="1"/>
        <charset val="204"/>
      </rPr>
      <t xml:space="preserve"> </t>
    </r>
    <r>
      <rPr>
        <sz val="12"/>
        <color theme="1"/>
        <rFont val="Times New Roman"/>
      </rPr>
      <t>48мм/50метров*45мкм</t>
    </r>
  </si>
  <si>
    <r>
      <t xml:space="preserve">Пакет восьмишовный </t>
    </r>
    <r>
      <rPr>
        <b/>
        <sz val="12"/>
        <rFont val="Times New Roman"/>
        <family val="1"/>
        <charset val="204"/>
      </rPr>
      <t xml:space="preserve">Белый матовый с замком метал. с  ПРОЗРАЧНЫМИ ФАЛЬЦАМИ  </t>
    </r>
    <r>
      <rPr>
        <sz val="12"/>
        <rFont val="Times New Roman"/>
      </rPr>
      <t>200+80*240мм</t>
    </r>
  </si>
  <si>
    <t>Цена за 100 шт., без НДС</t>
  </si>
  <si>
    <t>Цена за 100 шт., с НДС  </t>
  </si>
  <si>
    <r>
      <t>120мм*185мм окно 40 мм,  полосатый,</t>
    </r>
    <r>
      <rPr>
        <b/>
        <sz val="12"/>
        <rFont val="Times New Roman"/>
        <family val="1"/>
        <charset val="204"/>
      </rPr>
      <t xml:space="preserve"> ШИРОКАЯ ПОЛОСА</t>
    </r>
  </si>
  <si>
    <r>
      <t>120мм*185мм окно 70 мм,  полосатый,</t>
    </r>
    <r>
      <rPr>
        <b/>
        <sz val="12"/>
        <rFont val="Times New Roman"/>
        <family val="1"/>
        <charset val="204"/>
      </rPr>
      <t xml:space="preserve"> ШИРОКАЯ ПОЛОСА</t>
    </r>
  </si>
  <si>
    <t>от 1 упак</t>
  </si>
  <si>
    <t>Цена за 1упак (100шт) без  НДС</t>
  </si>
  <si>
    <t>Цена за 1упак (100шт) с  НДС</t>
  </si>
  <si>
    <t>300*200*300</t>
  </si>
  <si>
    <t>400*300*400</t>
  </si>
  <si>
    <t>80*80*80</t>
  </si>
  <si>
    <t>120*120*120</t>
  </si>
  <si>
    <t>90*90*90</t>
  </si>
  <si>
    <t>100*100*100</t>
  </si>
  <si>
    <t xml:space="preserve">ПОЛОТНО  ПЭТ12+ПВД60, ширина 300мм,  ламинированная </t>
  </si>
  <si>
    <t>300мм</t>
  </si>
  <si>
    <t xml:space="preserve">Скотч 19*33*38мкм </t>
  </si>
  <si>
    <t>Маркер текстовыделитель Голубой</t>
  </si>
  <si>
    <t>Cкотч 19мм*33м*38мик  прозрачный</t>
  </si>
  <si>
    <t>Курьер-пакет  БЕЛЫЙ  365*500 (50мик)</t>
  </si>
  <si>
    <t>7,7кг</t>
  </si>
  <si>
    <t>5,5кг</t>
  </si>
  <si>
    <t>41.64</t>
  </si>
  <si>
    <t>34.70</t>
  </si>
  <si>
    <r>
      <t xml:space="preserve">Стеклоткань с тефлоновым покр. с </t>
    </r>
    <r>
      <rPr>
        <b/>
        <sz val="12"/>
        <color theme="1"/>
        <rFont val="Arial"/>
        <family val="2"/>
        <charset val="204"/>
        <scheme val="minor"/>
      </rPr>
      <t xml:space="preserve">клеем </t>
    </r>
    <r>
      <rPr>
        <sz val="12"/>
        <color theme="1"/>
        <rFont val="Arial"/>
        <family val="2"/>
        <charset val="204"/>
        <scheme val="minor"/>
      </rPr>
      <t>ПОЛОТНО 60мм, 110мик</t>
    </r>
  </si>
  <si>
    <t xml:space="preserve"> FS-500 (железный корп.)</t>
  </si>
  <si>
    <t xml:space="preserve"> FS-500 Н (алюмин.корп)</t>
  </si>
  <si>
    <t>Пакет из пузырчатой пленки 100*280</t>
  </si>
  <si>
    <t>160*130*100</t>
  </si>
  <si>
    <t>265*165*190</t>
  </si>
  <si>
    <t>200*150*150</t>
  </si>
  <si>
    <t>180*115*60</t>
  </si>
  <si>
    <t>160*115*115</t>
  </si>
  <si>
    <t xml:space="preserve">190*128*59 </t>
  </si>
  <si>
    <t>Нож пистолетный пластм. YATO 75101 25мм(76190)</t>
  </si>
  <si>
    <t>Курьер-пакет  БЕЛЫЙ 150*240 (50мик)</t>
  </si>
  <si>
    <t>Курьер-пакет  БЕЛЫЙ 170*400 (50мик)</t>
  </si>
  <si>
    <t>Курьер-пакет  БЕЛЫЙ 170*280 (60мик)</t>
  </si>
  <si>
    <t>Курьер-пакет  БЕЛЫЙ 200*300 (50 мик)</t>
  </si>
  <si>
    <t>Курьер-пакет  БЕЛЫЙ 200*320 (50 мик)</t>
  </si>
  <si>
    <t>Курьер-пакет  БЕЛЫЙ  500*500  (50мик)</t>
  </si>
  <si>
    <t>Курьер-пакет  БЕЛЫЙ  450*650 (45мик)</t>
  </si>
  <si>
    <t>Курьер-пакет 100*150 ПРОЗРАЧНЫЙ (50мик) (100шт/уп)</t>
  </si>
  <si>
    <t>Курьер-пакет 110*210 ПРОЗРАЧНЫЙ (50мик) (100шт/уп</t>
  </si>
  <si>
    <t>Курьер-пакет 120*240 ПРОЗРАЧНЫЙ  (50мик) (100шт/уп)</t>
  </si>
  <si>
    <t>Курьер-пакет 150*180 ПРОЗРАЧНЫЙ (55мик) (100шт/уп)</t>
  </si>
  <si>
    <t>Курьер-пакет 150*210 ПРОЗРАЧНЫЙ (50мик) (100шт/уп)</t>
  </si>
  <si>
    <t>Курьер-пакет 190*240 ПРОЗРАЧНЫЙ (50мик) (100шт/уп)</t>
  </si>
  <si>
    <t>Курьер-пакет 250*300 ПРОЗРАЧНЫЙ (50мик)  (100шт/уп)</t>
  </si>
  <si>
    <t>Курьер-пакет 280*370 ПРОЗРАЧНЫЙ (50мик)   (100шт/уп)</t>
  </si>
  <si>
    <t>Курьер-пакет 300*400 ПРОЗРАЧНЫЙ (50мик) (100шт/уп)</t>
  </si>
  <si>
    <t>Курьер-пакет 300*380 ПРОЗРАЧНЫЙ  (50мик) (100шт/уп)</t>
  </si>
  <si>
    <t>Курьер-пакет 400*500 ПРОЗРАЧНЫЙ (55мик) (100шт/уп)</t>
  </si>
  <si>
    <t>Курьер-пакет 500*600 ПРОЗРАЧНЫЙ (50мик) (50шт/уп)</t>
  </si>
  <si>
    <t>Курьер-пакет 340*460  ПРОЗРАЧНЫЙ  (50мик) (100шт/уп)</t>
  </si>
  <si>
    <t>Курьер-пакет 350*400 ПРОЗРАЧНЫЙ (55мик) (100шт/уп)</t>
  </si>
  <si>
    <r>
      <t>Курьер-пакет 150*220  ПРОЗРАЧНЫЙ/</t>
    </r>
    <r>
      <rPr>
        <b/>
        <sz val="12"/>
        <rFont val="Times New Roman"/>
        <family val="1"/>
        <charset val="204"/>
      </rPr>
      <t>СПП</t>
    </r>
    <r>
      <rPr>
        <sz val="12"/>
        <rFont val="Times New Roman"/>
      </rPr>
      <t xml:space="preserve"> (50мик) (250шт/уп)</t>
    </r>
  </si>
  <si>
    <r>
      <t>Курьер-пакет 240*350  ПРОЗРАЧНЫЙ/</t>
    </r>
    <r>
      <rPr>
        <b/>
        <sz val="12"/>
        <rFont val="Times New Roman"/>
        <family val="1"/>
        <charset val="204"/>
      </rPr>
      <t>СПП</t>
    </r>
    <r>
      <rPr>
        <sz val="12"/>
        <rFont val="Times New Roman"/>
      </rPr>
      <t xml:space="preserve"> (50мик) (250шт/уп)</t>
    </r>
  </si>
  <si>
    <r>
      <t>Курьер-пакет 300*400  ПРОЗРАЧНЫЙ/</t>
    </r>
    <r>
      <rPr>
        <b/>
        <sz val="12"/>
        <rFont val="Times New Roman"/>
        <family val="1"/>
        <charset val="204"/>
      </rPr>
      <t>СПП</t>
    </r>
    <r>
      <rPr>
        <sz val="12"/>
        <rFont val="Times New Roman"/>
      </rPr>
      <t xml:space="preserve">  (50мик) (250шт/уп)</t>
    </r>
  </si>
  <si>
    <r>
      <t xml:space="preserve">Курьер-пакет 150*220  ПРОЗРАЧНЫЙ </t>
    </r>
    <r>
      <rPr>
        <sz val="12"/>
        <rFont val="Times New Roman"/>
      </rPr>
      <t>(50мик) (100шт/уп)</t>
    </r>
  </si>
  <si>
    <r>
      <t xml:space="preserve">Курьер-пакет 150*240  ПРОЗРАЧНЫЙ </t>
    </r>
    <r>
      <rPr>
        <sz val="12"/>
        <rFont val="Times New Roman"/>
      </rPr>
      <t>(50мик) (100шт/уп)</t>
    </r>
  </si>
  <si>
    <t>Курьер-пакет 170*240 ПРОЗРАЧНЫЙ (50мик) (100шт/уп)</t>
  </si>
  <si>
    <t>Курьер-пакет 200*260 ПРОЗРАЧНЫЙ (50мик)  (100шт/уп)</t>
  </si>
  <si>
    <t>Курьер-пакет 200*320 ПРОЗРАЧНЫЙ  (50мик)  (100шт/уп)</t>
  </si>
  <si>
    <t>Курьер-пакет 240*320 ПРОЗРАЧНЫЙ  (50мик)  (100шт/уп)</t>
  </si>
  <si>
    <t>Курьер-пакет 430*500  ПРОЗРАЧНЫЙ  (50мик) (100шт/уп)</t>
  </si>
  <si>
    <t>Курьер-пакет  БЕЛЫЙ  1000*750 (25шт/уп)</t>
  </si>
  <si>
    <t>Курьер-пакет  БЕЛЫЙ  120*400 (50мик)</t>
  </si>
  <si>
    <t>Курьер-пакет  БЕЛЫЙ  120*240 (50мик)</t>
  </si>
  <si>
    <t>Курьер-пакет БЕЛЫЙ   110*210 (50мик)</t>
  </si>
  <si>
    <t>Курьер-пакет БЕЛЫЙ  100*150 (50мик)</t>
  </si>
  <si>
    <t>Курьер-пакет  БЕЛЫЙ 150*180 (50мик)</t>
  </si>
  <si>
    <t>Курьер-пакет  БЕЛЫЙ 150*200 (50мик)</t>
  </si>
  <si>
    <t>Курьер-пакет БЕЛЫЙ  165*240 (50мкм)</t>
  </si>
  <si>
    <t>Курьер-пакет  БЕЛЫЙ  165*320 (50мик)</t>
  </si>
  <si>
    <t>Курьер-пакет  БЕЛЫЙ  200*260 (50мик)</t>
  </si>
  <si>
    <t xml:space="preserve">Курьер-пакет  БЕЛЫЙ  240*350 (60мик) </t>
  </si>
  <si>
    <t>Курьер-пакет  БЕЛЫЙ 245*400 (50мик) </t>
  </si>
  <si>
    <t>Курьер-пакет  БЕЛЫЙ 250*360 (50мик)</t>
  </si>
  <si>
    <t>Курьер-пакет  БЕЛЫЙ 250*400 (50мик) </t>
  </si>
  <si>
    <t xml:space="preserve">Курьер-пакет  БЕЛЫЙ 300*320 (50 мик) </t>
  </si>
  <si>
    <t>Курьер-пакет  БЕЛЫЙ 400*400 (50мик)</t>
  </si>
  <si>
    <t>Курьер-пакет  БЕЛЫЙ  400*500 (50мик)</t>
  </si>
  <si>
    <t xml:space="preserve">Курьер-пакет  БЕЛЫЙ  400*600 (50мик) </t>
  </si>
  <si>
    <t>Курьер-пакет  БЕЛЫЙ  430*500 (50мик)</t>
  </si>
  <si>
    <t>Курьер-пакет  БЕЛЫЙ  500*600 (50мик)</t>
  </si>
  <si>
    <t>Курьер-пакет  БЕЛЫЙ  600*600 (50мик)</t>
  </si>
  <si>
    <t>Курьер-пакет  БЕЛЫЙ  660*500 (50мик)</t>
  </si>
  <si>
    <t>Курьер-пакет  БЕЛЫЙ 700*600 (60мик) </t>
  </si>
  <si>
    <t>Курьер-пакет  БЕЛЫЙ 800*600 (50мик) (25шт/уп)</t>
  </si>
  <si>
    <t>Курьер-пакет 600*600 ПРОЗРАЧНЫЙ (50мик) (25шт/уп)</t>
  </si>
  <si>
    <t xml:space="preserve">Курьер-пакет  БЕЛЫЙ  800*750 (60мик) (10шт/уп) </t>
  </si>
  <si>
    <t>Лента полипропиленовая упаковочная</t>
  </si>
  <si>
    <t>Полипропиленовая лента упак. 19*1,0мм (1000метров)</t>
  </si>
  <si>
    <t>Полипропиленовая лента</t>
  </si>
  <si>
    <t>Полипропиленовая лента упак. 15*1,0мм (1200метров)</t>
  </si>
  <si>
    <t>Полипропиленовая лента упак. 15*0,8мм (1400метров)</t>
  </si>
  <si>
    <t>Крышка держателя нихрома для SFTD</t>
  </si>
  <si>
    <t>Курьер-пакет  БЕЛЫЙ 300*400 (50 мик) РФ</t>
  </si>
  <si>
    <t>Скотч армированный  48мм*25м*150мкм  серебристый</t>
  </si>
  <si>
    <t>Малярная лента бумажная 25мм*25м*120мкм</t>
  </si>
  <si>
    <t>Малярная лента бумажная 19мм*40м</t>
  </si>
  <si>
    <t>Малярная лента бумажная 48мм*50м*120мкм</t>
  </si>
  <si>
    <r>
      <t xml:space="preserve">Стретч-пленка  </t>
    </r>
    <r>
      <rPr>
        <b/>
        <sz val="12"/>
        <rFont val="Times New Roman"/>
        <family val="1"/>
        <charset val="204"/>
      </rPr>
      <t>"Миниролл с ручкой"</t>
    </r>
    <r>
      <rPr>
        <sz val="12"/>
        <color theme="1"/>
        <rFont val="Times New Roman"/>
      </rPr>
      <t xml:space="preserve"> ширина 125мм, длина 300м, толщина 17микрон, 0,5 кг</t>
    </r>
  </si>
  <si>
    <r>
      <t xml:space="preserve">Стретч-пленка </t>
    </r>
    <r>
      <rPr>
        <b/>
        <sz val="12"/>
        <rFont val="Times New Roman"/>
        <family val="1"/>
        <charset val="204"/>
      </rPr>
      <t xml:space="preserve">"Миниролл" </t>
    </r>
    <r>
      <rPr>
        <sz val="12"/>
        <rFont val="Times New Roman"/>
      </rPr>
      <t>ширина 125мм, длина 300м, толщина 17микрон</t>
    </r>
  </si>
  <si>
    <r>
      <t xml:space="preserve">Стретч-пленка </t>
    </r>
    <r>
      <rPr>
        <b/>
        <sz val="12"/>
        <rFont val="Times New Roman"/>
        <family val="1"/>
        <charset val="204"/>
      </rPr>
      <t>"Миниролл"</t>
    </r>
    <r>
      <rPr>
        <sz val="12"/>
        <color theme="1"/>
        <rFont val="Times New Roman"/>
      </rPr>
      <t xml:space="preserve"> ширина 250мм, длина 300м, толщина 17микрон</t>
    </r>
  </si>
  <si>
    <r>
      <t xml:space="preserve">Стретч-пленка </t>
    </r>
    <r>
      <rPr>
        <b/>
        <sz val="12"/>
        <rFont val="Times New Roman"/>
        <family val="1"/>
        <charset val="204"/>
      </rPr>
      <t>"Миниролл"</t>
    </r>
    <r>
      <rPr>
        <sz val="12"/>
        <color theme="1"/>
        <rFont val="Times New Roman"/>
      </rPr>
      <t xml:space="preserve"> ширина 250мм, длина 300м, толщина 23микрон</t>
    </r>
  </si>
  <si>
    <t>АКЦИЯ!!!</t>
  </si>
  <si>
    <t>Цена за 1000  шт.,без НДС</t>
  </si>
  <si>
    <t>Пакет из пузырчатой пленки 150*200</t>
  </si>
  <si>
    <t>Пакет из пузырчатой пленки 180*250</t>
  </si>
  <si>
    <t>1000*60</t>
  </si>
  <si>
    <t>11.10</t>
  </si>
  <si>
    <t>1200*60</t>
  </si>
  <si>
    <t>1000*80</t>
  </si>
  <si>
    <t xml:space="preserve">165*400 (50мкм) пакет пвд  </t>
  </si>
  <si>
    <t>Полотно термоусадочное ПВД</t>
  </si>
  <si>
    <t xml:space="preserve">Скотч 18*27*38мкм </t>
  </si>
  <si>
    <t>СПП 100*150 пакет полипропиленовый</t>
  </si>
  <si>
    <t xml:space="preserve">Термоэтикетки 50мм*60мм  </t>
  </si>
  <si>
    <t>Нож безопасный Attache для вскрытия упаковочных материалов, синий</t>
  </si>
  <si>
    <t>400*500 клапан со скотчем + отверстия РФ</t>
  </si>
  <si>
    <t xml:space="preserve">Термолента для датера 30мм*122м  </t>
  </si>
  <si>
    <r>
      <t xml:space="preserve">Скотч </t>
    </r>
    <r>
      <rPr>
        <b/>
        <sz val="12"/>
        <color theme="7" tint="-0.249977111117893"/>
        <rFont val="Times New Roman"/>
      </rPr>
      <t>ЗЕЛЕНЫЙ</t>
    </r>
    <r>
      <rPr>
        <sz val="12"/>
        <color theme="1"/>
        <rFont val="Times New Roman"/>
      </rPr>
      <t xml:space="preserve"> 48мм/66метров/45мкм</t>
    </r>
  </si>
  <si>
    <t>150*200 клапан со скотчем = отверстия РФ</t>
  </si>
  <si>
    <t xml:space="preserve">220*310 клапан со скотчем </t>
  </si>
  <si>
    <t>700*200</t>
  </si>
  <si>
    <t>ПРОЧНЫЕ 60 (100х220)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</si>
</sst>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43">
    <font>
      <sz val="10"/>
      <color theme="1"/>
      <name val="Arial"/>
      <scheme val="minor"/>
    </font>
    <font>
      <b/>
      <sz val="14"/>
      <color theme="1"/>
      <name val="Times New Roman"/>
    </font>
    <font>
      <b/>
      <sz val="12"/>
      <color indexed="2"/>
      <name val="Arial Black"/>
    </font>
    <font>
      <sz val="14"/>
      <color theme="1"/>
      <name val="Times New Roman"/>
    </font>
    <font>
      <sz val="13"/>
      <color theme="1"/>
      <name val="Times New Roman"/>
    </font>
    <font>
      <sz val="10"/>
      <color theme="1"/>
      <name val="Times New Roman"/>
    </font>
    <font>
      <b/>
      <sz val="10"/>
      <color theme="1"/>
      <name val="Arial"/>
      <scheme val="minor"/>
    </font>
    <font>
      <sz val="10"/>
      <name val="Arial"/>
    </font>
    <font>
      <u/>
      <sz val="10"/>
      <color theme="10"/>
      <name val="Arial"/>
    </font>
    <font>
      <b/>
      <sz val="20"/>
      <color indexed="2"/>
      <name val="Times New Roman"/>
    </font>
    <font>
      <sz val="11"/>
      <color theme="1"/>
      <name val="Times New Roman"/>
    </font>
    <font>
      <b/>
      <sz val="16"/>
      <color theme="1"/>
      <name val="Times New Roman"/>
    </font>
    <font>
      <b/>
      <sz val="12"/>
      <color theme="1"/>
      <name val="Times New Roman"/>
    </font>
    <font>
      <b/>
      <sz val="11"/>
      <color theme="1"/>
      <name val="Times New Roman"/>
    </font>
    <font>
      <sz val="14"/>
      <name val="Times New Roman"/>
    </font>
    <font>
      <b/>
      <sz val="14"/>
      <name val="Times New Roman"/>
    </font>
    <font>
      <b/>
      <sz val="18"/>
      <color theme="1"/>
      <name val="Times New Roman"/>
    </font>
    <font>
      <sz val="14"/>
      <name val="Arial"/>
    </font>
    <font>
      <b/>
      <sz val="20"/>
      <color theme="1"/>
      <name val="Times New Roman"/>
    </font>
    <font>
      <sz val="12"/>
      <color theme="1"/>
      <name val="Arial"/>
      <scheme val="minor"/>
    </font>
    <font>
      <sz val="11"/>
      <color rgb="FF415161"/>
      <name val="Times New Roman"/>
    </font>
    <font>
      <b/>
      <sz val="24"/>
      <color indexed="2"/>
      <name val="Times New Roman"/>
    </font>
    <font>
      <b/>
      <i/>
      <sz val="11"/>
      <color theme="1"/>
      <name val="Times New Roman"/>
    </font>
    <font>
      <b/>
      <sz val="24"/>
      <color theme="1"/>
      <name val="Times New Roman"/>
    </font>
    <font>
      <sz val="16"/>
      <color theme="1"/>
      <name val="Times New Roman"/>
    </font>
    <font>
      <sz val="12"/>
      <color theme="1"/>
      <name val="Times New Roman"/>
    </font>
    <font>
      <sz val="16"/>
      <name val="Times New Roman"/>
    </font>
    <font>
      <sz val="12"/>
      <color rgb="FF1F1F1F"/>
      <name val="Times New Roman"/>
    </font>
    <font>
      <u/>
      <sz val="12"/>
      <color theme="1"/>
      <name val="Times New Roman"/>
    </font>
    <font>
      <sz val="11"/>
      <name val="Times New Roman"/>
    </font>
    <font>
      <sz val="12"/>
      <name val="Times New Roman"/>
    </font>
    <font>
      <b/>
      <i/>
      <sz val="14"/>
      <color theme="1"/>
      <name val="Times New Roman"/>
    </font>
    <font>
      <b/>
      <sz val="19.5"/>
      <color rgb="FF2C3640"/>
      <name val="Arial"/>
    </font>
    <font>
      <b/>
      <sz val="15"/>
      <color theme="1"/>
      <name val="Times New Roman"/>
    </font>
    <font>
      <b/>
      <i/>
      <sz val="16"/>
      <color theme="1"/>
      <name val="Times New Roman"/>
    </font>
    <font>
      <b/>
      <sz val="12"/>
      <name val="Times New Roman"/>
    </font>
    <font>
      <b/>
      <sz val="12"/>
      <color indexed="2"/>
      <name val="Times New Roman"/>
    </font>
    <font>
      <b/>
      <sz val="18"/>
      <color rgb="FF001428"/>
      <name val="Arial"/>
    </font>
    <font>
      <b/>
      <sz val="11"/>
      <name val="Times New Roman"/>
    </font>
    <font>
      <i/>
      <sz val="14"/>
      <name val="Times New Roman"/>
    </font>
    <font>
      <b/>
      <i/>
      <sz val="14"/>
      <name val="Times New Roman"/>
    </font>
    <font>
      <i/>
      <sz val="10"/>
      <name val="Times New Roman"/>
    </font>
    <font>
      <b/>
      <sz val="8"/>
      <name val="Times New Roman"/>
    </font>
    <font>
      <sz val="15"/>
      <color theme="1"/>
      <name val="Times New Roman"/>
    </font>
    <font>
      <b/>
      <sz val="15"/>
      <color indexed="2"/>
      <name val="Times New Roman"/>
    </font>
    <font>
      <sz val="11"/>
      <color theme="1"/>
      <name val="Calibri"/>
    </font>
    <font>
      <b/>
      <sz val="24"/>
      <color indexed="2"/>
      <name val="&quot;Times New Roman&quot;"/>
    </font>
    <font>
      <b/>
      <i/>
      <sz val="11"/>
      <color theme="1"/>
      <name val="&quot;Times New Roman&quot;"/>
    </font>
    <font>
      <b/>
      <sz val="14"/>
      <color theme="1"/>
      <name val="&quot;Times New Roman&quot;"/>
    </font>
    <font>
      <b/>
      <sz val="11"/>
      <color theme="1"/>
      <name val="&quot;Times New Roman&quot;"/>
    </font>
    <font>
      <b/>
      <sz val="22"/>
      <color theme="1"/>
      <name val="&quot;Times New Roman&quot;"/>
    </font>
    <font>
      <sz val="10"/>
      <name val="Arial"/>
      <scheme val="minor"/>
    </font>
    <font>
      <b/>
      <i/>
      <sz val="16"/>
      <name val="&quot;Times New Roman&quot;"/>
    </font>
    <font>
      <b/>
      <i/>
      <sz val="14"/>
      <color theme="1"/>
      <name val="&quot;Times New Roman&quot;"/>
    </font>
    <font>
      <b/>
      <sz val="12"/>
      <color theme="1"/>
      <name val="&quot;Times New Roman&quot;"/>
    </font>
    <font>
      <sz val="12"/>
      <color theme="1"/>
      <name val="&quot;Times New Roman&quot;"/>
    </font>
    <font>
      <b/>
      <sz val="24"/>
      <color theme="1"/>
      <name val="&quot;Times New Roman&quot;"/>
    </font>
    <font>
      <b/>
      <i/>
      <sz val="16"/>
      <color theme="1"/>
      <name val="&quot;Times New Roman&quot;"/>
    </font>
    <font>
      <b/>
      <i/>
      <sz val="11"/>
      <name val="Times New Roman"/>
    </font>
    <font>
      <sz val="9"/>
      <color rgb="FF1F1F1F"/>
      <name val="Times New Roman"/>
    </font>
    <font>
      <b/>
      <sz val="24"/>
      <name val="Times New Roman"/>
    </font>
    <font>
      <b/>
      <i/>
      <sz val="16"/>
      <name val="Times New Roman"/>
    </font>
    <font>
      <sz val="22"/>
      <color theme="1"/>
      <name val="Arial"/>
      <scheme val="minor"/>
    </font>
    <font>
      <b/>
      <sz val="26"/>
      <name val="Times New Roman"/>
    </font>
    <font>
      <b/>
      <sz val="22"/>
      <name val="Times New Roman"/>
    </font>
    <font>
      <b/>
      <sz val="18"/>
      <color theme="1"/>
      <name val="&quot;Times New Roman&quot;"/>
    </font>
    <font>
      <sz val="14"/>
      <color theme="1"/>
      <name val="&quot;Times New Roman&quot;"/>
    </font>
    <font>
      <sz val="12"/>
      <name val="&quot;Times New Roman&quot;"/>
    </font>
    <font>
      <sz val="14"/>
      <name val="&quot;Times New Roman&quot;"/>
    </font>
    <font>
      <b/>
      <sz val="14"/>
      <color theme="1"/>
      <name val="Arial"/>
      <scheme val="minor"/>
    </font>
    <font>
      <b/>
      <sz val="14"/>
      <color indexed="2"/>
      <name val="Times New Roman"/>
    </font>
    <font>
      <b/>
      <sz val="18"/>
      <name val="Times New Roman"/>
    </font>
    <font>
      <sz val="12"/>
      <color rgb="FF4D4C4A"/>
      <name val="Times New Roman"/>
    </font>
    <font>
      <sz val="9"/>
      <color rgb="FF4D4C4A"/>
      <name val="Times New Roman"/>
    </font>
    <font>
      <sz val="14"/>
      <color theme="1"/>
      <name val="Calibri"/>
    </font>
    <font>
      <sz val="11"/>
      <color indexed="2"/>
      <name val="&quot;Times New Roman&quot;"/>
    </font>
    <font>
      <sz val="12"/>
      <color indexed="5"/>
      <name val="Times New Roman"/>
    </font>
    <font>
      <b/>
      <sz val="12"/>
      <color theme="8" tint="0.39997558519241921"/>
      <name val="Times New Roman"/>
    </font>
    <font>
      <b/>
      <sz val="12"/>
      <color theme="8" tint="-0.499984740745262"/>
      <name val="Times New Roman"/>
    </font>
    <font>
      <b/>
      <sz val="12"/>
      <color theme="4" tint="-0.249977111117893"/>
      <name val="Times New Roman"/>
    </font>
    <font>
      <b/>
      <sz val="12"/>
      <color theme="7" tint="-0.249977111117893"/>
      <name val="Times New Roman"/>
    </font>
    <font>
      <sz val="12"/>
      <color theme="1" tint="4.9989318521683403E-2"/>
      <name val="Times New Roman"/>
    </font>
    <font>
      <sz val="12"/>
      <color theme="4" tint="-0.499984740745262"/>
      <name val="Times New Roman"/>
    </font>
    <font>
      <b/>
      <i/>
      <u/>
      <sz val="14"/>
      <name val="Times New Roman"/>
    </font>
    <font>
      <b/>
      <sz val="14"/>
      <color theme="6" tint="-0.249977111117893"/>
      <name val="Times New Roman"/>
    </font>
    <font>
      <b/>
      <sz val="14"/>
      <color theme="2" tint="-0.34998626667073579"/>
      <name val="Times New Roman"/>
    </font>
    <font>
      <b/>
      <sz val="14"/>
      <color theme="2" tint="-0.499984740745262"/>
      <name val="Times New Roman"/>
    </font>
    <font>
      <sz val="12"/>
      <color rgb="FF00B050"/>
      <name val="&quot;Times New Roman&quot;"/>
    </font>
    <font>
      <sz val="12"/>
      <color indexed="2"/>
      <name val="&quot;Times New Roman&quot;"/>
    </font>
    <font>
      <sz val="12"/>
      <color theme="2" tint="-0.499984740745262"/>
      <name val="&quot;Times New Roman&quot;"/>
    </font>
    <font>
      <sz val="12"/>
      <color rgb="FFC00000"/>
      <name val="&quot;Times New Roman&quot;"/>
    </font>
    <font>
      <sz val="12"/>
      <color rgb="FF0070C0"/>
      <name val="&quot;Times New Roman&quot;"/>
    </font>
    <font>
      <b/>
      <sz val="12"/>
      <color theme="5"/>
      <name val="&quot;Times New Roman&quot;"/>
    </font>
    <font>
      <b/>
      <sz val="12"/>
      <color indexed="2"/>
      <name val="&quot;Times New Roman&quot;"/>
    </font>
    <font>
      <b/>
      <sz val="12"/>
      <name val="&quot;Times New Roman&quot;"/>
    </font>
    <font>
      <sz val="12"/>
      <color theme="8" tint="-0.249977111117893"/>
      <name val="Times New Roman"/>
    </font>
    <font>
      <sz val="12"/>
      <color rgb="FF00B050"/>
      <name val="Times New Roman"/>
    </font>
    <font>
      <sz val="12"/>
      <color theme="5" tint="0.59999389629810485"/>
      <name val="Times New Roman"/>
    </font>
    <font>
      <sz val="12"/>
      <color theme="5" tint="0.79998168889431442"/>
      <name val="Times New Roman"/>
    </font>
    <font>
      <sz val="11"/>
      <name val="Arial"/>
      <scheme val="minor"/>
    </font>
    <font>
      <sz val="12"/>
      <color indexed="2"/>
      <name val="Times New Roman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&quot;Times New Roman&quot;"/>
      <charset val="1"/>
    </font>
    <font>
      <b/>
      <sz val="10"/>
      <color theme="1"/>
      <name val="Arial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Arial"/>
      <family val="2"/>
      <charset val="204"/>
      <scheme val="minor"/>
    </font>
    <font>
      <b/>
      <sz val="11"/>
      <color rgb="FF415161"/>
      <name val="Times New Roman"/>
      <family val="1"/>
      <charset val="204"/>
    </font>
    <font>
      <b/>
      <sz val="13"/>
      <color rgb="FF415161"/>
      <name val="Times New Roman"/>
      <family val="1"/>
      <charset val="204"/>
    </font>
    <font>
      <sz val="12"/>
      <color theme="1"/>
      <name val="&quot;Times New Roman&quot;"/>
      <charset val="1"/>
    </font>
    <font>
      <sz val="10"/>
      <color rgb="FFFF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Arial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18"/>
      <color rgb="FFFF000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0"/>
      <name val="Arial"/>
      <family val="2"/>
      <charset val="204"/>
    </font>
    <font>
      <sz val="12"/>
      <color theme="1"/>
      <name val="Arial"/>
      <family val="2"/>
      <charset val="204"/>
    </font>
    <font>
      <sz val="20"/>
      <color theme="1"/>
      <name val="Arial"/>
      <family val="2"/>
      <charset val="204"/>
      <scheme val="minor"/>
    </font>
    <font>
      <b/>
      <sz val="22"/>
      <name val="Times New Roman"/>
      <family val="1"/>
      <charset val="204"/>
    </font>
    <font>
      <sz val="22"/>
      <color theme="1"/>
      <name val="Arial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Arial"/>
      <family val="2"/>
      <charset val="204"/>
      <scheme val="minor"/>
    </font>
    <font>
      <i/>
      <sz val="16"/>
      <color theme="1"/>
      <name val="Times New Roman"/>
      <family val="1"/>
      <charset val="204"/>
    </font>
    <font>
      <sz val="10"/>
      <name val="Arial"/>
      <family val="2"/>
      <charset val="204"/>
    </font>
    <font>
      <i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7" tint="-0.249977111117893"/>
      <name val="Times New Roman"/>
      <family val="1"/>
      <charset val="204"/>
    </font>
    <font>
      <b/>
      <i/>
      <sz val="12"/>
      <color theme="1"/>
      <name val="&quot;Times New Roman&quot;"/>
    </font>
    <font>
      <sz val="12"/>
      <name val="Arial"/>
      <family val="2"/>
      <charset val="204"/>
    </font>
    <font>
      <b/>
      <sz val="20"/>
      <color theme="1"/>
      <name val="&quot;Times New Roman&quot;"/>
    </font>
    <font>
      <sz val="20"/>
      <color theme="1"/>
      <name val="&quot;Times New Roman&quot;"/>
    </font>
    <font>
      <sz val="20"/>
      <color theme="1"/>
      <name val="Calibri"/>
      <family val="2"/>
      <charset val="204"/>
    </font>
    <font>
      <sz val="20"/>
      <name val="Arial"/>
      <family val="2"/>
      <charset val="204"/>
    </font>
    <font>
      <b/>
      <i/>
      <sz val="20"/>
      <color theme="1"/>
      <name val="&quot;Times New Roman&quot;"/>
    </font>
    <font>
      <b/>
      <sz val="11"/>
      <name val="Times New Roman"/>
      <family val="1"/>
      <charset val="204"/>
    </font>
    <font>
      <sz val="10"/>
      <color rgb="FFFF0000"/>
      <name val="Arial"/>
      <family val="2"/>
      <charset val="204"/>
      <scheme val="minor"/>
    </font>
    <font>
      <sz val="20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53">
    <fill>
      <patternFill patternType="none"/>
    </fill>
    <fill>
      <patternFill patternType="gray125"/>
    </fill>
    <fill>
      <patternFill patternType="solid">
        <fgColor indexed="65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/>
        <bgColor theme="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indexed="5"/>
        <bgColor indexed="5"/>
      </patternFill>
    </fill>
    <fill>
      <patternFill patternType="solid">
        <fgColor theme="0"/>
        <bgColor indexed="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EF2CB"/>
        <bgColor rgb="FFFEF2CB"/>
      </patternFill>
    </fill>
    <fill>
      <patternFill patternType="solid">
        <fgColor theme="4" tint="0.79998168889431442"/>
        <bgColor indexed="31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31"/>
      </patternFill>
    </fill>
    <fill>
      <patternFill patternType="solid">
        <fgColor theme="0"/>
        <bgColor rgb="FFFEF2CB"/>
      </patternFill>
    </fill>
    <fill>
      <patternFill patternType="solid">
        <fgColor indexed="31"/>
        <bgColor indexed="31"/>
      </patternFill>
    </fill>
    <fill>
      <patternFill patternType="solid">
        <fgColor indexed="55"/>
        <bgColor indexed="5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rgb="FF92D050"/>
        <bgColor rgb="FF92D050"/>
      </patternFill>
    </fill>
    <fill>
      <patternFill patternType="solid">
        <fgColor theme="6"/>
        <bgColor theme="6"/>
      </patternFill>
    </fill>
    <fill>
      <patternFill patternType="solid">
        <fgColor theme="0"/>
        <bgColor theme="6"/>
      </patternFill>
    </fill>
    <fill>
      <patternFill patternType="solid">
        <fgColor theme="0"/>
        <bgColor indexed="5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rgb="FFFBD8D5"/>
        <bgColor rgb="FFFBD8D5"/>
      </patternFill>
    </fill>
    <fill>
      <patternFill patternType="solid">
        <fgColor rgb="FF6C5AA1"/>
        <bgColor rgb="FF6C5AA1"/>
      </patternFill>
    </fill>
    <fill>
      <patternFill patternType="solid">
        <fgColor rgb="FFA7E3B7"/>
        <bgColor rgb="FFA7E3B7"/>
      </patternFill>
    </fill>
    <fill>
      <patternFill patternType="solid">
        <fgColor theme="0"/>
        <bgColor indexed="2"/>
      </patternFill>
    </fill>
    <fill>
      <patternFill patternType="solid">
        <fgColor theme="0"/>
        <bgColor rgb="FF92D050"/>
      </patternFill>
    </fill>
    <fill>
      <patternFill patternType="solid">
        <fgColor rgb="FFADE0DE"/>
        <bgColor rgb="FFADE0DE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6" tint="0.79998168889431442"/>
        <bgColor rgb="FFADE0DE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4" tint="0.39997558519241921"/>
        <bgColor rgb="FFFEF2CB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E5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</patternFill>
    </fill>
    <fill>
      <patternFill patternType="solid">
        <fgColor rgb="FFFFFF00"/>
        <bgColor indexed="31"/>
      </patternFill>
    </fill>
    <fill>
      <patternFill patternType="solid">
        <fgColor rgb="FFFFFF00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2"/>
      </patternFill>
    </fill>
  </fills>
  <borders count="8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/>
      <right style="thin">
        <color auto="1"/>
      </right>
      <top style="thin">
        <color theme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medium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theme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/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/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 style="thin">
        <color auto="1"/>
      </left>
      <right/>
      <top style="thin">
        <color theme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35">
    <xf numFmtId="0" fontId="0" fillId="0" borderId="0" xfId="0"/>
    <xf numFmtId="0" fontId="0" fillId="0" borderId="0" xfId="0"/>
    <xf numFmtId="0" fontId="3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64" fontId="4" fillId="3" borderId="5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left" vertical="center" wrapText="1"/>
    </xf>
    <xf numFmtId="164" fontId="4" fillId="3" borderId="3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164" fontId="4" fillId="2" borderId="16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 wrapText="1"/>
    </xf>
    <xf numFmtId="164" fontId="4" fillId="2" borderId="19" xfId="0" applyNumberFormat="1" applyFont="1" applyFill="1" applyBorder="1" applyAlignment="1">
      <alignment horizontal="center" vertical="center"/>
    </xf>
    <xf numFmtId="0" fontId="0" fillId="0" borderId="22" xfId="0" applyBorder="1"/>
    <xf numFmtId="0" fontId="10" fillId="2" borderId="0" xfId="0" applyFont="1" applyFill="1"/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Border="1"/>
    <xf numFmtId="0" fontId="7" fillId="0" borderId="25" xfId="0" applyFont="1" applyBorder="1"/>
    <xf numFmtId="2" fontId="11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/>
    </xf>
    <xf numFmtId="2" fontId="3" fillId="5" borderId="1" xfId="0" applyNumberFormat="1" applyFont="1" applyFill="1" applyBorder="1" applyAlignment="1">
      <alignment horizontal="left" wrapText="1"/>
    </xf>
    <xf numFmtId="0" fontId="13" fillId="2" borderId="3" xfId="0" applyFont="1" applyFill="1" applyBorder="1" applyAlignment="1">
      <alignment horizontal="center"/>
    </xf>
    <xf numFmtId="0" fontId="10" fillId="2" borderId="1" xfId="0" applyFont="1" applyFill="1" applyBorder="1" applyAlignment="1">
      <alignment vertical="center"/>
    </xf>
    <xf numFmtId="2" fontId="3" fillId="3" borderId="1" xfId="0" applyNumberFormat="1" applyFont="1" applyFill="1" applyBorder="1" applyAlignment="1">
      <alignment wrapText="1"/>
    </xf>
    <xf numFmtId="0" fontId="1" fillId="3" borderId="3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wrapText="1"/>
    </xf>
    <xf numFmtId="0" fontId="1" fillId="6" borderId="3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wrapText="1"/>
    </xf>
    <xf numFmtId="0" fontId="15" fillId="7" borderId="2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0" fillId="0" borderId="3" xfId="0" applyBorder="1"/>
    <xf numFmtId="0" fontId="15" fillId="3" borderId="26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2" fontId="3" fillId="3" borderId="0" xfId="0" applyNumberFormat="1" applyFont="1" applyFill="1" applyAlignment="1">
      <alignment wrapText="1"/>
    </xf>
    <xf numFmtId="2" fontId="15" fillId="3" borderId="1" xfId="0" applyNumberFormat="1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>
      <alignment wrapText="1"/>
    </xf>
    <xf numFmtId="2" fontId="3" fillId="0" borderId="1" xfId="0" applyNumberFormat="1" applyFont="1" applyBorder="1"/>
    <xf numFmtId="0" fontId="10" fillId="3" borderId="1" xfId="0" applyFont="1" applyFill="1" applyBorder="1" applyAlignment="1">
      <alignment vertical="center"/>
    </xf>
    <xf numFmtId="2" fontId="3" fillId="8" borderId="1" xfId="0" applyNumberFormat="1" applyFont="1" applyFill="1" applyBorder="1" applyAlignment="1">
      <alignment wrapText="1"/>
    </xf>
    <xf numFmtId="0" fontId="10" fillId="2" borderId="8" xfId="0" applyFont="1" applyFill="1" applyBorder="1" applyAlignment="1">
      <alignment vertical="center"/>
    </xf>
    <xf numFmtId="2" fontId="3" fillId="0" borderId="8" xfId="0" applyNumberFormat="1" applyFont="1" applyBorder="1" applyAlignment="1">
      <alignment vertical="center" wrapText="1"/>
    </xf>
    <xf numFmtId="0" fontId="7" fillId="0" borderId="8" xfId="0" applyFont="1" applyBorder="1"/>
    <xf numFmtId="0" fontId="3" fillId="0" borderId="1" xfId="0" applyFont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16" fillId="9" borderId="2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8" xfId="0" applyBorder="1"/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10" fillId="2" borderId="26" xfId="0" applyFont="1" applyFill="1" applyBorder="1" applyAlignment="1">
      <alignment vertical="center"/>
    </xf>
    <xf numFmtId="0" fontId="7" fillId="0" borderId="21" xfId="0" applyFont="1" applyBorder="1"/>
    <xf numFmtId="0" fontId="10" fillId="0" borderId="21" xfId="0" applyFont="1" applyBorder="1"/>
    <xf numFmtId="0" fontId="10" fillId="2" borderId="33" xfId="0" applyFont="1" applyFill="1" applyBorder="1"/>
    <xf numFmtId="0" fontId="22" fillId="0" borderId="31" xfId="0" applyFont="1" applyBorder="1" applyAlignment="1">
      <alignment vertical="center" wrapText="1"/>
    </xf>
    <xf numFmtId="0" fontId="10" fillId="2" borderId="21" xfId="0" applyFont="1" applyFill="1" applyBorder="1"/>
    <xf numFmtId="0" fontId="23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7" fillId="0" borderId="34" xfId="0" applyFont="1" applyBorder="1"/>
    <xf numFmtId="0" fontId="7" fillId="0" borderId="3" xfId="0" applyFont="1" applyBorder="1"/>
    <xf numFmtId="0" fontId="7" fillId="0" borderId="26" xfId="0" applyFont="1" applyBorder="1"/>
    <xf numFmtId="164" fontId="4" fillId="2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10" fillId="2" borderId="8" xfId="0" applyFont="1" applyFill="1" applyBorder="1" applyAlignment="1">
      <alignment horizontal="center" vertical="center"/>
    </xf>
    <xf numFmtId="164" fontId="4" fillId="2" borderId="8" xfId="0" applyNumberFormat="1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164" fontId="4" fillId="2" borderId="26" xfId="0" applyNumberFormat="1" applyFont="1" applyFill="1" applyBorder="1" applyAlignment="1">
      <alignment horizontal="center" vertical="center"/>
    </xf>
    <xf numFmtId="0" fontId="5" fillId="0" borderId="26" xfId="0" applyFont="1" applyBorder="1"/>
    <xf numFmtId="0" fontId="10" fillId="2" borderId="33" xfId="0" applyFont="1" applyFill="1" applyBorder="1" applyAlignment="1">
      <alignment horizontal="center" vertical="center"/>
    </xf>
    <xf numFmtId="164" fontId="4" fillId="2" borderId="33" xfId="0" applyNumberFormat="1" applyFont="1" applyFill="1" applyBorder="1" applyAlignment="1">
      <alignment horizontal="center" vertical="center"/>
    </xf>
    <xf numFmtId="0" fontId="7" fillId="0" borderId="35" xfId="0" applyFont="1" applyBorder="1"/>
    <xf numFmtId="164" fontId="4" fillId="2" borderId="1" xfId="0" applyNumberFormat="1" applyFont="1" applyFill="1" applyBorder="1" applyAlignment="1">
      <alignment horizontal="center" vertical="center"/>
    </xf>
    <xf numFmtId="0" fontId="10" fillId="2" borderId="36" xfId="0" applyFont="1" applyFill="1" applyBorder="1"/>
    <xf numFmtId="0" fontId="1" fillId="2" borderId="33" xfId="0" applyFont="1" applyFill="1" applyBorder="1" applyAlignment="1">
      <alignment wrapText="1"/>
    </xf>
    <xf numFmtId="164" fontId="4" fillId="2" borderId="0" xfId="0" applyNumberFormat="1" applyFont="1" applyFill="1" applyAlignment="1">
      <alignment horizontal="center" vertical="center"/>
    </xf>
    <xf numFmtId="0" fontId="5" fillId="0" borderId="26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3" fillId="0" borderId="31" xfId="0" applyFont="1" applyBorder="1" applyAlignment="1">
      <alignment wrapText="1"/>
    </xf>
    <xf numFmtId="2" fontId="4" fillId="2" borderId="31" xfId="0" applyNumberFormat="1" applyFont="1" applyFill="1" applyBorder="1" applyAlignment="1">
      <alignment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33" xfId="0" applyFont="1" applyBorder="1" applyAlignment="1">
      <alignment wrapText="1"/>
    </xf>
    <xf numFmtId="0" fontId="4" fillId="2" borderId="33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2" fontId="25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7" fillId="0" borderId="1" xfId="0" applyFont="1" applyBorder="1" applyAlignment="1">
      <alignment horizontal="center"/>
    </xf>
    <xf numFmtId="0" fontId="10" fillId="2" borderId="39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0" fillId="2" borderId="2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0" fillId="0" borderId="0" xfId="0" applyFont="1"/>
    <xf numFmtId="164" fontId="25" fillId="2" borderId="1" xfId="0" applyNumberFormat="1" applyFont="1" applyFill="1" applyBorder="1" applyAlignment="1">
      <alignment horizontal="center"/>
    </xf>
    <xf numFmtId="0" fontId="10" fillId="0" borderId="33" xfId="0" applyFont="1" applyBorder="1"/>
    <xf numFmtId="0" fontId="22" fillId="0" borderId="31" xfId="0" applyFont="1" applyBorder="1" applyAlignment="1">
      <alignment wrapText="1"/>
    </xf>
    <xf numFmtId="0" fontId="22" fillId="0" borderId="33" xfId="0" applyFont="1" applyBorder="1" applyAlignment="1">
      <alignment wrapText="1"/>
    </xf>
    <xf numFmtId="0" fontId="13" fillId="0" borderId="21" xfId="0" applyFont="1" applyBorder="1"/>
    <xf numFmtId="0" fontId="25" fillId="7" borderId="3" xfId="0" applyFont="1" applyFill="1" applyBorder="1" applyAlignment="1">
      <alignment horizontal="center" wrapText="1"/>
    </xf>
    <xf numFmtId="0" fontId="25" fillId="7" borderId="3" xfId="0" applyFont="1" applyFill="1" applyBorder="1" applyAlignment="1">
      <alignment wrapText="1"/>
    </xf>
    <xf numFmtId="2" fontId="25" fillId="7" borderId="3" xfId="0" applyNumberFormat="1" applyFont="1" applyFill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5" fillId="7" borderId="31" xfId="0" applyFont="1" applyFill="1" applyBorder="1" applyAlignment="1">
      <alignment wrapText="1"/>
    </xf>
    <xf numFmtId="0" fontId="25" fillId="7" borderId="26" xfId="0" applyFont="1" applyFill="1" applyBorder="1" applyAlignment="1">
      <alignment horizontal="center" wrapText="1"/>
    </xf>
    <xf numFmtId="2" fontId="25" fillId="7" borderId="26" xfId="0" applyNumberFormat="1" applyFont="1" applyFill="1" applyBorder="1" applyAlignment="1">
      <alignment horizontal="center"/>
    </xf>
    <xf numFmtId="0" fontId="25" fillId="3" borderId="3" xfId="0" applyFont="1" applyFill="1" applyBorder="1" applyAlignment="1">
      <alignment horizontal="center"/>
    </xf>
    <xf numFmtId="0" fontId="27" fillId="7" borderId="26" xfId="0" applyFont="1" applyFill="1" applyBorder="1" applyAlignment="1">
      <alignment horizontal="center" wrapText="1"/>
    </xf>
    <xf numFmtId="0" fontId="28" fillId="7" borderId="3" xfId="0" applyFont="1" applyFill="1" applyBorder="1" applyAlignment="1">
      <alignment horizontal="center" wrapText="1"/>
    </xf>
    <xf numFmtId="0" fontId="25" fillId="7" borderId="33" xfId="0" applyFont="1" applyFill="1" applyBorder="1" applyAlignment="1">
      <alignment wrapText="1"/>
    </xf>
    <xf numFmtId="0" fontId="25" fillId="7" borderId="37" xfId="0" applyFont="1" applyFill="1" applyBorder="1" applyAlignment="1">
      <alignment horizontal="center" wrapText="1"/>
    </xf>
    <xf numFmtId="2" fontId="25" fillId="7" borderId="37" xfId="0" applyNumberFormat="1" applyFont="1" applyFill="1" applyBorder="1" applyAlignment="1">
      <alignment horizontal="center"/>
    </xf>
    <xf numFmtId="0" fontId="0" fillId="3" borderId="0" xfId="0" applyFill="1"/>
    <xf numFmtId="0" fontId="10" fillId="3" borderId="0" xfId="0" applyFont="1" applyFill="1"/>
    <xf numFmtId="0" fontId="28" fillId="3" borderId="3" xfId="0" applyFont="1" applyFill="1" applyBorder="1" applyAlignment="1">
      <alignment horizontal="center" wrapText="1"/>
    </xf>
    <xf numFmtId="0" fontId="25" fillId="3" borderId="3" xfId="0" applyFont="1" applyFill="1" applyBorder="1" applyAlignment="1">
      <alignment wrapText="1"/>
    </xf>
    <xf numFmtId="0" fontId="25" fillId="3" borderId="3" xfId="0" applyFont="1" applyFill="1" applyBorder="1" applyAlignment="1">
      <alignment horizontal="center" wrapText="1"/>
    </xf>
    <xf numFmtId="2" fontId="25" fillId="3" borderId="3" xfId="0" applyNumberFormat="1" applyFont="1" applyFill="1" applyBorder="1" applyAlignment="1">
      <alignment horizontal="center"/>
    </xf>
    <xf numFmtId="0" fontId="28" fillId="12" borderId="3" xfId="0" applyFont="1" applyFill="1" applyBorder="1" applyAlignment="1">
      <alignment horizontal="center" wrapText="1"/>
    </xf>
    <xf numFmtId="0" fontId="25" fillId="12" borderId="3" xfId="0" applyFont="1" applyFill="1" applyBorder="1" applyAlignment="1">
      <alignment wrapText="1"/>
    </xf>
    <xf numFmtId="0" fontId="25" fillId="12" borderId="3" xfId="0" applyFont="1" applyFill="1" applyBorder="1" applyAlignment="1">
      <alignment horizontal="center" wrapText="1"/>
    </xf>
    <xf numFmtId="2" fontId="25" fillId="12" borderId="3" xfId="0" applyNumberFormat="1" applyFont="1" applyFill="1" applyBorder="1" applyAlignment="1">
      <alignment horizontal="center"/>
    </xf>
    <xf numFmtId="0" fontId="27" fillId="12" borderId="3" xfId="0" applyFont="1" applyFill="1" applyBorder="1" applyAlignment="1">
      <alignment horizontal="center" wrapText="1"/>
    </xf>
    <xf numFmtId="0" fontId="25" fillId="12" borderId="31" xfId="0" applyFont="1" applyFill="1" applyBorder="1" applyAlignment="1">
      <alignment horizontal="center" wrapText="1"/>
    </xf>
    <xf numFmtId="0" fontId="25" fillId="12" borderId="26" xfId="0" applyFont="1" applyFill="1" applyBorder="1" applyAlignment="1">
      <alignment wrapText="1"/>
    </xf>
    <xf numFmtId="0" fontId="27" fillId="12" borderId="26" xfId="0" applyFont="1" applyFill="1" applyBorder="1" applyAlignment="1">
      <alignment horizontal="center" wrapText="1"/>
    </xf>
    <xf numFmtId="2" fontId="25" fillId="12" borderId="26" xfId="0" applyNumberFormat="1" applyFont="1" applyFill="1" applyBorder="1" applyAlignment="1">
      <alignment horizontal="center"/>
    </xf>
    <xf numFmtId="0" fontId="25" fillId="12" borderId="24" xfId="0" applyFont="1" applyFill="1" applyBorder="1" applyAlignment="1">
      <alignment horizontal="center" wrapText="1"/>
    </xf>
    <xf numFmtId="0" fontId="25" fillId="12" borderId="1" xfId="0" applyFont="1" applyFill="1" applyBorder="1" applyAlignment="1">
      <alignment wrapText="1"/>
    </xf>
    <xf numFmtId="0" fontId="27" fillId="12" borderId="1" xfId="0" applyFont="1" applyFill="1" applyBorder="1" applyAlignment="1">
      <alignment horizontal="center" wrapText="1"/>
    </xf>
    <xf numFmtId="2" fontId="25" fillId="12" borderId="1" xfId="0" applyNumberFormat="1" applyFont="1" applyFill="1" applyBorder="1" applyAlignment="1">
      <alignment horizontal="center"/>
    </xf>
    <xf numFmtId="1" fontId="10" fillId="2" borderId="0" xfId="0" applyNumberFormat="1" applyFont="1" applyFill="1"/>
    <xf numFmtId="2" fontId="10" fillId="2" borderId="0" xfId="0" applyNumberFormat="1" applyFont="1" applyFill="1"/>
    <xf numFmtId="0" fontId="25" fillId="13" borderId="37" xfId="0" applyFont="1" applyFill="1" applyBorder="1" applyAlignment="1">
      <alignment horizontal="center" wrapText="1"/>
    </xf>
    <xf numFmtId="0" fontId="25" fillId="2" borderId="37" xfId="0" applyFont="1" applyFill="1" applyBorder="1" applyAlignment="1">
      <alignment wrapText="1"/>
    </xf>
    <xf numFmtId="0" fontId="10" fillId="3" borderId="37" xfId="0" applyFont="1" applyFill="1" applyBorder="1" applyAlignment="1">
      <alignment horizontal="center" wrapText="1"/>
    </xf>
    <xf numFmtId="0" fontId="25" fillId="13" borderId="3" xfId="0" applyFont="1" applyFill="1" applyBorder="1" applyAlignment="1">
      <alignment horizontal="center" wrapText="1"/>
    </xf>
    <xf numFmtId="0" fontId="25" fillId="2" borderId="3" xfId="0" applyFont="1" applyFill="1" applyBorder="1" applyAlignment="1">
      <alignment wrapText="1"/>
    </xf>
    <xf numFmtId="0" fontId="10" fillId="3" borderId="3" xfId="0" applyFont="1" applyFill="1" applyBorder="1" applyAlignment="1">
      <alignment horizontal="center" wrapText="1"/>
    </xf>
    <xf numFmtId="0" fontId="25" fillId="9" borderId="21" xfId="0" applyFont="1" applyFill="1" applyBorder="1" applyAlignment="1">
      <alignment horizontal="center" wrapText="1"/>
    </xf>
    <xf numFmtId="0" fontId="25" fillId="9" borderId="3" xfId="0" applyFont="1" applyFill="1" applyBorder="1" applyAlignment="1">
      <alignment wrapText="1"/>
    </xf>
    <xf numFmtId="0" fontId="25" fillId="9" borderId="3" xfId="0" applyFont="1" applyFill="1" applyBorder="1" applyAlignment="1">
      <alignment horizontal="center" wrapText="1"/>
    </xf>
    <xf numFmtId="2" fontId="25" fillId="9" borderId="3" xfId="0" applyNumberFormat="1" applyFont="1" applyFill="1" applyBorder="1" applyAlignment="1">
      <alignment horizontal="center"/>
    </xf>
    <xf numFmtId="0" fontId="25" fillId="9" borderId="0" xfId="0" applyFont="1" applyFill="1" applyAlignment="1">
      <alignment horizontal="center"/>
    </xf>
    <xf numFmtId="0" fontId="25" fillId="9" borderId="3" xfId="0" applyFont="1" applyFill="1" applyBorder="1" applyAlignment="1">
      <alignment horizontal="center"/>
    </xf>
    <xf numFmtId="0" fontId="25" fillId="7" borderId="3" xfId="0" applyFont="1" applyFill="1" applyBorder="1" applyAlignment="1">
      <alignment horizontal="center"/>
    </xf>
    <xf numFmtId="0" fontId="25" fillId="7" borderId="0" xfId="0" applyFont="1" applyFill="1" applyAlignment="1">
      <alignment wrapText="1"/>
    </xf>
    <xf numFmtId="2" fontId="25" fillId="7" borderId="0" xfId="0" applyNumberFormat="1" applyFont="1" applyFill="1" applyAlignment="1">
      <alignment horizontal="center"/>
    </xf>
    <xf numFmtId="0" fontId="25" fillId="7" borderId="0" xfId="0" applyFont="1" applyFill="1" applyAlignment="1">
      <alignment horizontal="center" wrapText="1"/>
    </xf>
    <xf numFmtId="2" fontId="10" fillId="3" borderId="0" xfId="0" applyNumberFormat="1" applyFont="1" applyFill="1"/>
    <xf numFmtId="0" fontId="25" fillId="7" borderId="11" xfId="0" applyFont="1" applyFill="1" applyBorder="1" applyAlignment="1">
      <alignment wrapText="1"/>
    </xf>
    <xf numFmtId="2" fontId="25" fillId="7" borderId="11" xfId="0" applyNumberFormat="1" applyFont="1" applyFill="1" applyBorder="1" applyAlignment="1">
      <alignment horizontal="center"/>
    </xf>
    <xf numFmtId="0" fontId="21" fillId="14" borderId="0" xfId="0" applyFont="1" applyFill="1"/>
    <xf numFmtId="0" fontId="21" fillId="10" borderId="1" xfId="0" applyFont="1" applyFill="1" applyBorder="1"/>
    <xf numFmtId="0" fontId="25" fillId="3" borderId="1" xfId="0" applyFont="1" applyFill="1" applyBorder="1" applyAlignment="1">
      <alignment horizontal="center" wrapText="1"/>
    </xf>
    <xf numFmtId="0" fontId="30" fillId="2" borderId="1" xfId="0" applyFont="1" applyFill="1" applyBorder="1" applyAlignment="1">
      <alignment horizontal="left" wrapText="1"/>
    </xf>
    <xf numFmtId="0" fontId="25" fillId="3" borderId="1" xfId="0" applyFont="1" applyFill="1" applyBorder="1" applyAlignment="1">
      <alignment horizontal="center"/>
    </xf>
    <xf numFmtId="2" fontId="25" fillId="2" borderId="1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0" fillId="2" borderId="0" xfId="0" applyFont="1" applyFill="1" applyAlignment="1">
      <alignment horizontal="left" wrapText="1"/>
    </xf>
    <xf numFmtId="0" fontId="25" fillId="2" borderId="0" xfId="0" applyFont="1" applyFill="1" applyAlignment="1">
      <alignment horizontal="center" wrapText="1"/>
    </xf>
    <xf numFmtId="2" fontId="25" fillId="2" borderId="0" xfId="0" applyNumberFormat="1" applyFont="1" applyFill="1" applyAlignment="1">
      <alignment horizontal="center" vertical="center"/>
    </xf>
    <xf numFmtId="0" fontId="3" fillId="3" borderId="0" xfId="0" applyFont="1" applyFill="1"/>
    <xf numFmtId="0" fontId="10" fillId="2" borderId="0" xfId="0" applyFont="1" applyFill="1" applyAlignment="1">
      <alignment horizontal="left"/>
    </xf>
    <xf numFmtId="0" fontId="25" fillId="3" borderId="5" xfId="0" applyFont="1" applyFill="1" applyBorder="1" applyAlignment="1">
      <alignment horizontal="center"/>
    </xf>
    <xf numFmtId="2" fontId="25" fillId="2" borderId="3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left"/>
    </xf>
    <xf numFmtId="0" fontId="3" fillId="3" borderId="31" xfId="0" applyFont="1" applyFill="1" applyBorder="1" applyAlignment="1">
      <alignment horizontal="center" vertical="center" wrapText="1"/>
    </xf>
    <xf numFmtId="0" fontId="30" fillId="2" borderId="31" xfId="0" applyFont="1" applyFill="1" applyBorder="1" applyAlignment="1">
      <alignment horizontal="left" wrapText="1"/>
    </xf>
    <xf numFmtId="0" fontId="25" fillId="3" borderId="31" xfId="0" applyFont="1" applyFill="1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wrapText="1"/>
    </xf>
    <xf numFmtId="2" fontId="25" fillId="3" borderId="31" xfId="0" applyNumberFormat="1" applyFont="1" applyFill="1" applyBorder="1" applyAlignment="1">
      <alignment horizontal="center" wrapText="1"/>
    </xf>
    <xf numFmtId="9" fontId="10" fillId="2" borderId="33" xfId="0" applyNumberFormat="1" applyFont="1" applyFill="1" applyBorder="1"/>
    <xf numFmtId="0" fontId="25" fillId="3" borderId="31" xfId="0" applyFont="1" applyFill="1" applyBorder="1" applyAlignment="1">
      <alignment horizontal="center"/>
    </xf>
    <xf numFmtId="0" fontId="25" fillId="2" borderId="31" xfId="0" applyFont="1" applyFill="1" applyBorder="1" applyAlignment="1">
      <alignment horizontal="center" wrapText="1"/>
    </xf>
    <xf numFmtId="0" fontId="25" fillId="0" borderId="31" xfId="0" applyFont="1" applyBorder="1" applyAlignment="1">
      <alignment horizontal="center"/>
    </xf>
    <xf numFmtId="0" fontId="25" fillId="0" borderId="31" xfId="0" applyFont="1" applyBorder="1" applyAlignment="1">
      <alignment horizontal="left" wrapText="1"/>
    </xf>
    <xf numFmtId="0" fontId="25" fillId="0" borderId="31" xfId="0" applyFont="1" applyBorder="1" applyAlignment="1">
      <alignment horizontal="center" wrapText="1"/>
    </xf>
    <xf numFmtId="0" fontId="25" fillId="2" borderId="31" xfId="0" applyFont="1" applyFill="1" applyBorder="1" applyAlignment="1">
      <alignment horizontal="center"/>
    </xf>
    <xf numFmtId="0" fontId="10" fillId="2" borderId="21" xfId="0" applyFont="1" applyFill="1" applyBorder="1" applyAlignment="1">
      <alignment horizontal="left"/>
    </xf>
    <xf numFmtId="0" fontId="10" fillId="0" borderId="43" xfId="0" applyFont="1" applyBorder="1"/>
    <xf numFmtId="0" fontId="12" fillId="16" borderId="43" xfId="0" applyFont="1" applyFill="1" applyBorder="1" applyAlignment="1">
      <alignment horizontal="center" wrapText="1"/>
    </xf>
    <xf numFmtId="0" fontId="30" fillId="0" borderId="31" xfId="0" applyFont="1" applyBorder="1" applyAlignment="1">
      <alignment wrapText="1"/>
    </xf>
    <xf numFmtId="2" fontId="25" fillId="0" borderId="31" xfId="0" applyNumberFormat="1" applyFont="1" applyBorder="1" applyAlignment="1">
      <alignment horizontal="center" wrapText="1"/>
    </xf>
    <xf numFmtId="2" fontId="25" fillId="2" borderId="31" xfId="0" applyNumberFormat="1" applyFont="1" applyFill="1" applyBorder="1" applyAlignment="1">
      <alignment horizontal="center"/>
    </xf>
    <xf numFmtId="2" fontId="10" fillId="2" borderId="21" xfId="0" applyNumberFormat="1" applyFont="1" applyFill="1" applyBorder="1"/>
    <xf numFmtId="1" fontId="10" fillId="0" borderId="21" xfId="0" applyNumberFormat="1" applyFont="1" applyBorder="1"/>
    <xf numFmtId="2" fontId="10" fillId="0" borderId="21" xfId="0" applyNumberFormat="1" applyFont="1" applyBorder="1"/>
    <xf numFmtId="0" fontId="12" fillId="16" borderId="44" xfId="0" applyFont="1" applyFill="1" applyBorder="1" applyAlignment="1">
      <alignment horizontal="center" wrapText="1"/>
    </xf>
    <xf numFmtId="0" fontId="12" fillId="16" borderId="45" xfId="0" applyFont="1" applyFill="1" applyBorder="1" applyAlignment="1">
      <alignment horizontal="center" wrapText="1"/>
    </xf>
    <xf numFmtId="0" fontId="35" fillId="2" borderId="31" xfId="0" applyFont="1" applyFill="1" applyBorder="1" applyAlignment="1">
      <alignment wrapText="1"/>
    </xf>
    <xf numFmtId="2" fontId="25" fillId="2" borderId="31" xfId="0" applyNumberFormat="1" applyFont="1" applyFill="1" applyBorder="1" applyAlignment="1">
      <alignment horizontal="center" wrapText="1"/>
    </xf>
    <xf numFmtId="2" fontId="12" fillId="3" borderId="31" xfId="0" applyNumberFormat="1" applyFont="1" applyFill="1" applyBorder="1" applyAlignment="1">
      <alignment horizontal="center"/>
    </xf>
    <xf numFmtId="2" fontId="25" fillId="0" borderId="31" xfId="0" applyNumberFormat="1" applyFont="1" applyBorder="1" applyAlignment="1">
      <alignment horizontal="center"/>
    </xf>
    <xf numFmtId="0" fontId="35" fillId="0" borderId="31" xfId="0" applyFont="1" applyBorder="1" applyAlignment="1">
      <alignment wrapText="1"/>
    </xf>
    <xf numFmtId="164" fontId="25" fillId="0" borderId="31" xfId="0" applyNumberFormat="1" applyFont="1" applyBorder="1" applyAlignment="1">
      <alignment horizontal="center"/>
    </xf>
    <xf numFmtId="0" fontId="10" fillId="3" borderId="33" xfId="0" applyFont="1" applyFill="1" applyBorder="1"/>
    <xf numFmtId="0" fontId="35" fillId="3" borderId="31" xfId="0" applyFont="1" applyFill="1" applyBorder="1" applyAlignment="1">
      <alignment wrapText="1"/>
    </xf>
    <xf numFmtId="2" fontId="25" fillId="3" borderId="31" xfId="0" applyNumberFormat="1" applyFont="1" applyFill="1" applyBorder="1" applyAlignment="1">
      <alignment horizontal="center"/>
    </xf>
    <xf numFmtId="0" fontId="35" fillId="3" borderId="26" xfId="0" applyFont="1" applyFill="1" applyBorder="1" applyAlignment="1">
      <alignment wrapText="1"/>
    </xf>
    <xf numFmtId="0" fontId="25" fillId="3" borderId="26" xfId="0" applyFont="1" applyFill="1" applyBorder="1" applyAlignment="1">
      <alignment horizontal="center" wrapText="1"/>
    </xf>
    <xf numFmtId="2" fontId="25" fillId="3" borderId="26" xfId="0" applyNumberFormat="1" applyFont="1" applyFill="1" applyBorder="1" applyAlignment="1">
      <alignment horizontal="center" wrapText="1"/>
    </xf>
    <xf numFmtId="2" fontId="12" fillId="3" borderId="26" xfId="0" applyNumberFormat="1" applyFont="1" applyFill="1" applyBorder="1" applyAlignment="1">
      <alignment horizontal="center"/>
    </xf>
    <xf numFmtId="2" fontId="25" fillId="3" borderId="26" xfId="0" applyNumberFormat="1" applyFont="1" applyFill="1" applyBorder="1" applyAlignment="1">
      <alignment horizontal="center"/>
    </xf>
    <xf numFmtId="0" fontId="35" fillId="2" borderId="26" xfId="0" applyFont="1" applyFill="1" applyBorder="1" applyAlignment="1">
      <alignment wrapText="1"/>
    </xf>
    <xf numFmtId="0" fontId="25" fillId="2" borderId="26" xfId="0" applyFont="1" applyFill="1" applyBorder="1" applyAlignment="1">
      <alignment horizontal="center" wrapText="1"/>
    </xf>
    <xf numFmtId="2" fontId="25" fillId="2" borderId="26" xfId="0" applyNumberFormat="1" applyFont="1" applyFill="1" applyBorder="1" applyAlignment="1">
      <alignment horizontal="center" wrapText="1"/>
    </xf>
    <xf numFmtId="0" fontId="25" fillId="0" borderId="31" xfId="0" applyFont="1" applyBorder="1"/>
    <xf numFmtId="0" fontId="12" fillId="0" borderId="31" xfId="0" applyFont="1" applyBorder="1" applyAlignment="1">
      <alignment wrapText="1"/>
    </xf>
    <xf numFmtId="2" fontId="12" fillId="0" borderId="31" xfId="0" applyNumberFormat="1" applyFont="1" applyBorder="1" applyAlignment="1">
      <alignment horizontal="center"/>
    </xf>
    <xf numFmtId="0" fontId="25" fillId="2" borderId="31" xfId="0" applyFont="1" applyFill="1" applyBorder="1" applyAlignment="1">
      <alignment wrapText="1"/>
    </xf>
    <xf numFmtId="0" fontId="25" fillId="0" borderId="21" xfId="0" applyFont="1" applyBorder="1" applyAlignment="1">
      <alignment horizontal="center" wrapText="1"/>
    </xf>
    <xf numFmtId="2" fontId="25" fillId="0" borderId="3" xfId="0" applyNumberFormat="1" applyFont="1" applyBorder="1" applyAlignment="1">
      <alignment horizontal="center" wrapText="1"/>
    </xf>
    <xf numFmtId="2" fontId="12" fillId="3" borderId="3" xfId="0" applyNumberFormat="1" applyFont="1" applyFill="1" applyBorder="1" applyAlignment="1">
      <alignment horizontal="center"/>
    </xf>
    <xf numFmtId="2" fontId="25" fillId="0" borderId="3" xfId="0" applyNumberFormat="1" applyFont="1" applyBorder="1" applyAlignment="1">
      <alignment horizontal="center"/>
    </xf>
    <xf numFmtId="2" fontId="25" fillId="2" borderId="21" xfId="0" applyNumberFormat="1" applyFont="1" applyFill="1" applyBorder="1" applyAlignment="1">
      <alignment horizontal="center" wrapText="1"/>
    </xf>
    <xf numFmtId="2" fontId="12" fillId="3" borderId="19" xfId="0" applyNumberFormat="1" applyFont="1" applyFill="1" applyBorder="1" applyAlignment="1">
      <alignment horizontal="center"/>
    </xf>
    <xf numFmtId="2" fontId="25" fillId="0" borderId="21" xfId="0" applyNumberFormat="1" applyFont="1" applyBorder="1" applyAlignment="1">
      <alignment horizontal="center" wrapText="1"/>
    </xf>
    <xf numFmtId="0" fontId="25" fillId="0" borderId="33" xfId="0" applyFont="1" applyBorder="1" applyAlignment="1">
      <alignment horizontal="center"/>
    </xf>
    <xf numFmtId="0" fontId="12" fillId="0" borderId="33" xfId="0" applyFont="1" applyBorder="1" applyAlignment="1">
      <alignment wrapText="1"/>
    </xf>
    <xf numFmtId="0" fontId="25" fillId="0" borderId="33" xfId="0" applyFont="1" applyBorder="1" applyAlignment="1">
      <alignment horizontal="center" wrapText="1"/>
    </xf>
    <xf numFmtId="2" fontId="25" fillId="0" borderId="0" xfId="0" applyNumberFormat="1" applyFont="1" applyAlignment="1">
      <alignment horizontal="center" wrapText="1"/>
    </xf>
    <xf numFmtId="2" fontId="12" fillId="3" borderId="5" xfId="0" applyNumberFormat="1" applyFont="1" applyFill="1" applyBorder="1" applyAlignment="1">
      <alignment horizontal="center"/>
    </xf>
    <xf numFmtId="164" fontId="25" fillId="0" borderId="33" xfId="0" applyNumberFormat="1" applyFont="1" applyBorder="1" applyAlignment="1">
      <alignment horizontal="center"/>
    </xf>
    <xf numFmtId="0" fontId="12" fillId="0" borderId="3" xfId="0" applyFont="1" applyBorder="1" applyAlignment="1">
      <alignment wrapText="1"/>
    </xf>
    <xf numFmtId="0" fontId="25" fillId="0" borderId="3" xfId="0" applyFont="1" applyBorder="1" applyAlignment="1">
      <alignment horizontal="center" wrapText="1"/>
    </xf>
    <xf numFmtId="164" fontId="25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25" fillId="0" borderId="0" xfId="0" applyFont="1" applyAlignment="1">
      <alignment horizontal="center" wrapText="1"/>
    </xf>
    <xf numFmtId="2" fontId="25" fillId="3" borderId="0" xfId="0" applyNumberFormat="1" applyFont="1" applyFill="1" applyAlignment="1">
      <alignment horizontal="center"/>
    </xf>
    <xf numFmtId="164" fontId="25" fillId="0" borderId="0" xfId="0" applyNumberFormat="1" applyFont="1" applyAlignment="1">
      <alignment horizontal="center" vertical="center"/>
    </xf>
    <xf numFmtId="2" fontId="25" fillId="0" borderId="0" xfId="0" applyNumberFormat="1" applyFont="1" applyAlignment="1">
      <alignment horizontal="center"/>
    </xf>
    <xf numFmtId="0" fontId="11" fillId="3" borderId="0" xfId="0" applyFont="1" applyFill="1"/>
    <xf numFmtId="0" fontId="25" fillId="0" borderId="1" xfId="0" applyFont="1" applyBorder="1" applyAlignment="1">
      <alignment horizontal="center"/>
    </xf>
    <xf numFmtId="0" fontId="12" fillId="17" borderId="1" xfId="0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2" fontId="25" fillId="2" borderId="1" xfId="0" applyNumberFormat="1" applyFont="1" applyFill="1" applyBorder="1" applyAlignment="1">
      <alignment horizontal="center" wrapText="1"/>
    </xf>
    <xf numFmtId="0" fontId="12" fillId="18" borderId="1" xfId="0" applyFont="1" applyFill="1" applyBorder="1" applyAlignment="1">
      <alignment vertical="center" wrapText="1"/>
    </xf>
    <xf numFmtId="0" fontId="25" fillId="2" borderId="1" xfId="0" applyFont="1" applyFill="1" applyBorder="1" applyAlignment="1">
      <alignment horizontal="center" wrapText="1"/>
    </xf>
    <xf numFmtId="0" fontId="12" fillId="7" borderId="1" xfId="0" applyFont="1" applyFill="1" applyBorder="1" applyAlignment="1">
      <alignment vertical="center" wrapText="1"/>
    </xf>
    <xf numFmtId="0" fontId="12" fillId="19" borderId="1" xfId="0" applyFont="1" applyFill="1" applyBorder="1" applyAlignment="1">
      <alignment vertical="center" wrapText="1"/>
    </xf>
    <xf numFmtId="0" fontId="3" fillId="3" borderId="21" xfId="0" applyFont="1" applyFill="1" applyBorder="1" applyAlignment="1">
      <alignment horizontal="center" wrapText="1"/>
    </xf>
    <xf numFmtId="0" fontId="12" fillId="20" borderId="21" xfId="0" applyFont="1" applyFill="1" applyBorder="1" applyAlignment="1">
      <alignment vertical="center" wrapText="1"/>
    </xf>
    <xf numFmtId="0" fontId="25" fillId="3" borderId="21" xfId="0" applyFont="1" applyFill="1" applyBorder="1" applyAlignment="1">
      <alignment horizontal="center" wrapText="1"/>
    </xf>
    <xf numFmtId="2" fontId="25" fillId="3" borderId="21" xfId="0" applyNumberFormat="1" applyFont="1" applyFill="1" applyBorder="1" applyAlignment="1">
      <alignment horizontal="center" wrapText="1"/>
    </xf>
    <xf numFmtId="2" fontId="25" fillId="3" borderId="21" xfId="0" applyNumberFormat="1" applyFont="1" applyFill="1" applyBorder="1" applyAlignment="1">
      <alignment horizontal="center"/>
    </xf>
    <xf numFmtId="0" fontId="10" fillId="3" borderId="21" xfId="0" applyFont="1" applyFill="1" applyBorder="1"/>
    <xf numFmtId="2" fontId="25" fillId="2" borderId="3" xfId="0" applyNumberFormat="1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 wrapText="1"/>
    </xf>
    <xf numFmtId="2" fontId="25" fillId="2" borderId="0" xfId="0" applyNumberFormat="1" applyFont="1" applyFill="1" applyAlignment="1">
      <alignment horizontal="center"/>
    </xf>
    <xf numFmtId="2" fontId="10" fillId="7" borderId="0" xfId="0" applyNumberFormat="1" applyFont="1" applyFill="1" applyAlignment="1">
      <alignment horizontal="center"/>
    </xf>
    <xf numFmtId="0" fontId="10" fillId="7" borderId="0" xfId="0" applyFont="1" applyFill="1"/>
    <xf numFmtId="0" fontId="3" fillId="0" borderId="0" xfId="0" applyFont="1" applyAlignment="1">
      <alignment horizontal="center" vertical="center"/>
    </xf>
    <xf numFmtId="0" fontId="25" fillId="0" borderId="0" xfId="0" applyFont="1"/>
    <xf numFmtId="0" fontId="12" fillId="0" borderId="0" xfId="0" applyFont="1" applyAlignment="1">
      <alignment horizontal="center"/>
    </xf>
    <xf numFmtId="164" fontId="25" fillId="2" borderId="0" xfId="0" applyNumberFormat="1" applyFont="1" applyFill="1" applyAlignment="1">
      <alignment horizontal="center"/>
    </xf>
    <xf numFmtId="0" fontId="25" fillId="0" borderId="3" xfId="0" applyFont="1" applyBorder="1" applyAlignment="1">
      <alignment horizontal="center" vertical="center"/>
    </xf>
    <xf numFmtId="0" fontId="25" fillId="0" borderId="3" xfId="0" applyFont="1" applyBorder="1"/>
    <xf numFmtId="164" fontId="37" fillId="2" borderId="0" xfId="0" applyNumberFormat="1" applyFont="1" applyFill="1" applyAlignment="1">
      <alignment horizontal="left"/>
    </xf>
    <xf numFmtId="164" fontId="10" fillId="0" borderId="0" xfId="0" applyNumberFormat="1" applyFont="1"/>
    <xf numFmtId="2" fontId="10" fillId="0" borderId="0" xfId="0" applyNumberFormat="1" applyFont="1"/>
    <xf numFmtId="0" fontId="12" fillId="16" borderId="31" xfId="0" applyFont="1" applyFill="1" applyBorder="1" applyAlignment="1">
      <alignment horizontal="center" wrapText="1"/>
    </xf>
    <xf numFmtId="0" fontId="25" fillId="0" borderId="33" xfId="0" applyFont="1" applyBorder="1"/>
    <xf numFmtId="2" fontId="25" fillId="2" borderId="33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25" fillId="0" borderId="0" xfId="0" applyNumberFormat="1" applyFont="1" applyAlignment="1">
      <alignment horizontal="center"/>
    </xf>
    <xf numFmtId="2" fontId="25" fillId="2" borderId="6" xfId="0" applyNumberFormat="1" applyFont="1" applyFill="1" applyBorder="1" applyAlignment="1">
      <alignment horizontal="center"/>
    </xf>
    <xf numFmtId="2" fontId="25" fillId="2" borderId="10" xfId="0" applyNumberFormat="1" applyFont="1" applyFill="1" applyBorder="1" applyAlignment="1">
      <alignment horizontal="center"/>
    </xf>
    <xf numFmtId="0" fontId="25" fillId="2" borderId="31" xfId="0" applyFont="1" applyFill="1" applyBorder="1" applyAlignment="1">
      <alignment horizontal="center" vertical="center" wrapText="1"/>
    </xf>
    <xf numFmtId="0" fontId="0" fillId="7" borderId="0" xfId="0" applyFill="1"/>
    <xf numFmtId="0" fontId="10" fillId="3" borderId="48" xfId="0" applyFont="1" applyFill="1" applyBorder="1"/>
    <xf numFmtId="0" fontId="10" fillId="3" borderId="49" xfId="0" applyFont="1" applyFill="1" applyBorder="1"/>
    <xf numFmtId="0" fontId="10" fillId="3" borderId="22" xfId="0" applyFont="1" applyFill="1" applyBorder="1"/>
    <xf numFmtId="0" fontId="31" fillId="3" borderId="0" xfId="0" applyFont="1" applyFill="1"/>
    <xf numFmtId="0" fontId="10" fillId="3" borderId="50" xfId="0" applyFont="1" applyFill="1" applyBorder="1"/>
    <xf numFmtId="0" fontId="5" fillId="3" borderId="22" xfId="0" applyFont="1" applyFill="1" applyBorder="1"/>
    <xf numFmtId="0" fontId="10" fillId="3" borderId="6" xfId="0" applyFont="1" applyFill="1" applyBorder="1"/>
    <xf numFmtId="0" fontId="31" fillId="3" borderId="32" xfId="0" applyFont="1" applyFill="1" applyBorder="1"/>
    <xf numFmtId="0" fontId="10" fillId="3" borderId="32" xfId="0" applyFont="1" applyFill="1" applyBorder="1"/>
    <xf numFmtId="0" fontId="10" fillId="3" borderId="13" xfId="0" applyFont="1" applyFill="1" applyBorder="1"/>
    <xf numFmtId="0" fontId="0" fillId="0" borderId="52" xfId="0" applyBorder="1" applyAlignment="1">
      <alignment wrapText="1"/>
    </xf>
    <xf numFmtId="0" fontId="39" fillId="7" borderId="1" xfId="0" applyFont="1" applyFill="1" applyBorder="1" applyAlignment="1">
      <alignment horizontal="center" vertical="center" wrapText="1"/>
    </xf>
    <xf numFmtId="0" fontId="0" fillId="0" borderId="53" xfId="0" applyBorder="1" applyAlignment="1">
      <alignment wrapText="1"/>
    </xf>
    <xf numFmtId="0" fontId="0" fillId="0" borderId="54" xfId="0" applyBorder="1" applyAlignment="1">
      <alignment wrapText="1"/>
    </xf>
    <xf numFmtId="0" fontId="0" fillId="2" borderId="51" xfId="0" applyFill="1" applyBorder="1" applyAlignment="1">
      <alignment wrapText="1"/>
    </xf>
    <xf numFmtId="0" fontId="0" fillId="2" borderId="52" xfId="0" applyFill="1" applyBorder="1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18" fillId="3" borderId="0" xfId="0" applyFont="1" applyFill="1" applyAlignment="1">
      <alignment wrapText="1"/>
    </xf>
    <xf numFmtId="0" fontId="35" fillId="3" borderId="0" xfId="0" applyFont="1" applyFill="1" applyAlignment="1">
      <alignment horizontal="center" vertical="center" wrapText="1"/>
    </xf>
    <xf numFmtId="0" fontId="35" fillId="2" borderId="0" xfId="0" applyFont="1" applyFill="1" applyAlignment="1">
      <alignment vertical="center" wrapText="1"/>
    </xf>
    <xf numFmtId="0" fontId="10" fillId="2" borderId="31" xfId="0" applyFont="1" applyFill="1" applyBorder="1"/>
    <xf numFmtId="0" fontId="10" fillId="2" borderId="31" xfId="0" applyFont="1" applyFill="1" applyBorder="1" applyAlignment="1">
      <alignment horizontal="center"/>
    </xf>
    <xf numFmtId="2" fontId="3" fillId="2" borderId="31" xfId="0" applyNumberFormat="1" applyFont="1" applyFill="1" applyBorder="1" applyAlignment="1">
      <alignment wrapText="1"/>
    </xf>
    <xf numFmtId="2" fontId="3" fillId="2" borderId="31" xfId="0" applyNumberFormat="1" applyFont="1" applyFill="1" applyBorder="1" applyAlignment="1">
      <alignment horizontal="center" vertical="center"/>
    </xf>
    <xf numFmtId="1" fontId="3" fillId="2" borderId="31" xfId="0" applyNumberFormat="1" applyFont="1" applyFill="1" applyBorder="1" applyAlignment="1">
      <alignment horizontal="center" vertical="center"/>
    </xf>
    <xf numFmtId="1" fontId="10" fillId="3" borderId="0" xfId="0" applyNumberFormat="1" applyFont="1" applyFill="1"/>
    <xf numFmtId="2" fontId="3" fillId="2" borderId="26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2" fontId="3" fillId="2" borderId="0" xfId="0" applyNumberFormat="1" applyFont="1" applyFill="1" applyAlignment="1">
      <alignment wrapText="1"/>
    </xf>
    <xf numFmtId="2" fontId="3" fillId="2" borderId="0" xfId="0" applyNumberFormat="1" applyFont="1" applyFill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23" fillId="3" borderId="0" xfId="0" applyFont="1" applyFill="1"/>
    <xf numFmtId="2" fontId="3" fillId="2" borderId="3" xfId="0" applyNumberFormat="1" applyFont="1" applyFill="1" applyBorder="1" applyAlignment="1">
      <alignment wrapText="1"/>
    </xf>
    <xf numFmtId="1" fontId="3" fillId="2" borderId="3" xfId="0" applyNumberFormat="1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/>
    </xf>
    <xf numFmtId="0" fontId="25" fillId="3" borderId="3" xfId="0" applyFont="1" applyFill="1" applyBorder="1" applyAlignment="1">
      <alignment horizontal="center" vertical="center"/>
    </xf>
    <xf numFmtId="0" fontId="12" fillId="2" borderId="5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12" fillId="2" borderId="3" xfId="0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horizont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2" fontId="3" fillId="2" borderId="56" xfId="0" applyNumberFormat="1" applyFont="1" applyFill="1" applyBorder="1" applyAlignment="1">
      <alignment horizontal="center" vertical="center"/>
    </xf>
    <xf numFmtId="2" fontId="3" fillId="2" borderId="57" xfId="0" applyNumberFormat="1" applyFont="1" applyFill="1" applyBorder="1" applyAlignment="1">
      <alignment horizontal="center" vertical="center"/>
    </xf>
    <xf numFmtId="2" fontId="3" fillId="2" borderId="58" xfId="0" applyNumberFormat="1" applyFont="1" applyFill="1" applyBorder="1" applyAlignment="1">
      <alignment horizontal="center" vertical="center"/>
    </xf>
    <xf numFmtId="2" fontId="3" fillId="2" borderId="59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 wrapText="1"/>
    </xf>
    <xf numFmtId="0" fontId="30" fillId="0" borderId="23" xfId="0" applyFont="1" applyBorder="1" applyAlignment="1">
      <alignment horizontal="left" vertical="top"/>
    </xf>
    <xf numFmtId="2" fontId="3" fillId="0" borderId="3" xfId="0" applyNumberFormat="1" applyFont="1" applyBorder="1"/>
    <xf numFmtId="2" fontId="15" fillId="0" borderId="3" xfId="0" applyNumberFormat="1" applyFont="1" applyBorder="1" applyAlignment="1">
      <alignment horizontal="right" vertical="top"/>
    </xf>
    <xf numFmtId="164" fontId="3" fillId="0" borderId="3" xfId="0" applyNumberFormat="1" applyFont="1" applyBorder="1"/>
    <xf numFmtId="164" fontId="15" fillId="0" borderId="3" xfId="0" applyNumberFormat="1" applyFont="1" applyBorder="1" applyAlignment="1">
      <alignment horizontal="right" vertical="top"/>
    </xf>
    <xf numFmtId="1" fontId="3" fillId="0" borderId="3" xfId="0" applyNumberFormat="1" applyFont="1" applyBorder="1"/>
    <xf numFmtId="1" fontId="15" fillId="0" borderId="3" xfId="0" applyNumberFormat="1" applyFont="1" applyBorder="1" applyAlignment="1">
      <alignment horizontal="right" vertical="top"/>
    </xf>
    <xf numFmtId="0" fontId="21" fillId="0" borderId="21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21" xfId="0" applyFont="1" applyBorder="1" applyAlignment="1">
      <alignment vertical="center" wrapText="1"/>
    </xf>
    <xf numFmtId="0" fontId="22" fillId="0" borderId="23" xfId="0" applyFont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10" fillId="0" borderId="32" xfId="0" applyFont="1" applyBorder="1" applyAlignment="1">
      <alignment horizontal="center" vertical="center"/>
    </xf>
    <xf numFmtId="0" fontId="43" fillId="0" borderId="32" xfId="0" applyFont="1" applyBorder="1" applyAlignment="1">
      <alignment horizontal="left" vertical="center" wrapText="1"/>
    </xf>
    <xf numFmtId="2" fontId="43" fillId="0" borderId="32" xfId="0" applyNumberFormat="1" applyFont="1" applyBorder="1" applyAlignment="1">
      <alignment horizontal="center" vertical="center"/>
    </xf>
    <xf numFmtId="2" fontId="43" fillId="0" borderId="0" xfId="0" applyNumberFormat="1" applyFont="1" applyAlignment="1">
      <alignment horizontal="center" vertical="center"/>
    </xf>
    <xf numFmtId="0" fontId="44" fillId="0" borderId="0" xfId="0" applyFont="1" applyAlignment="1">
      <alignment vertical="center"/>
    </xf>
    <xf numFmtId="0" fontId="25" fillId="0" borderId="3" xfId="0" applyFont="1" applyBorder="1" applyAlignment="1">
      <alignment horizontal="left" vertical="center" wrapText="1"/>
    </xf>
    <xf numFmtId="0" fontId="45" fillId="2" borderId="0" xfId="0" applyFont="1" applyFill="1"/>
    <xf numFmtId="0" fontId="45" fillId="0" borderId="21" xfId="0" applyFont="1" applyBorder="1"/>
    <xf numFmtId="0" fontId="45" fillId="0" borderId="0" xfId="0" applyFont="1"/>
    <xf numFmtId="0" fontId="45" fillId="2" borderId="33" xfId="0" applyFont="1" applyFill="1" applyBorder="1"/>
    <xf numFmtId="0" fontId="47" fillId="0" borderId="31" xfId="0" applyFont="1" applyBorder="1" applyAlignment="1">
      <alignment wrapText="1"/>
    </xf>
    <xf numFmtId="0" fontId="47" fillId="0" borderId="33" xfId="0" applyFont="1" applyBorder="1" applyAlignment="1">
      <alignment wrapText="1"/>
    </xf>
    <xf numFmtId="0" fontId="49" fillId="0" borderId="0" xfId="0" applyFont="1" applyAlignment="1">
      <alignment wrapText="1"/>
    </xf>
    <xf numFmtId="0" fontId="51" fillId="3" borderId="0" xfId="0" applyFont="1" applyFill="1"/>
    <xf numFmtId="0" fontId="45" fillId="2" borderId="36" xfId="0" applyFont="1" applyFill="1" applyBorder="1"/>
    <xf numFmtId="0" fontId="54" fillId="16" borderId="33" xfId="0" applyFont="1" applyFill="1" applyBorder="1" applyAlignment="1">
      <alignment horizontal="center" wrapText="1"/>
    </xf>
    <xf numFmtId="0" fontId="54" fillId="16" borderId="36" xfId="0" applyFont="1" applyFill="1" applyBorder="1" applyAlignment="1">
      <alignment horizontal="center" wrapText="1"/>
    </xf>
    <xf numFmtId="0" fontId="54" fillId="15" borderId="3" xfId="0" applyFont="1" applyFill="1" applyBorder="1" applyAlignment="1">
      <alignment horizontal="center" wrapText="1"/>
    </xf>
    <xf numFmtId="0" fontId="55" fillId="0" borderId="3" xfId="0" applyFont="1" applyBorder="1" applyAlignment="1">
      <alignment horizontal="center"/>
    </xf>
    <xf numFmtId="0" fontId="55" fillId="0" borderId="3" xfId="0" applyFont="1" applyBorder="1" applyAlignment="1">
      <alignment wrapText="1"/>
    </xf>
    <xf numFmtId="2" fontId="54" fillId="0" borderId="0" xfId="0" applyNumberFormat="1" applyFont="1" applyAlignment="1">
      <alignment horizontal="center"/>
    </xf>
    <xf numFmtId="164" fontId="54" fillId="0" borderId="0" xfId="0" applyNumberFormat="1" applyFont="1" applyAlignment="1">
      <alignment horizontal="center"/>
    </xf>
    <xf numFmtId="0" fontId="55" fillId="2" borderId="3" xfId="0" applyFont="1" applyFill="1" applyBorder="1" applyAlignment="1">
      <alignment horizontal="center"/>
    </xf>
    <xf numFmtId="0" fontId="55" fillId="2" borderId="3" xfId="0" applyFont="1" applyFill="1" applyBorder="1" applyAlignment="1">
      <alignment wrapText="1"/>
    </xf>
    <xf numFmtId="0" fontId="55" fillId="2" borderId="3" xfId="0" applyFont="1" applyFill="1" applyBorder="1" applyAlignment="1">
      <alignment horizontal="center" wrapText="1"/>
    </xf>
    <xf numFmtId="0" fontId="55" fillId="2" borderId="3" xfId="0" applyFont="1" applyFill="1" applyBorder="1" applyAlignment="1">
      <alignment vertical="center" wrapText="1"/>
    </xf>
    <xf numFmtId="2" fontId="54" fillId="2" borderId="0" xfId="0" applyNumberFormat="1" applyFont="1" applyFill="1" applyAlignment="1">
      <alignment horizontal="center"/>
    </xf>
    <xf numFmtId="164" fontId="54" fillId="3" borderId="0" xfId="0" applyNumberFormat="1" applyFont="1" applyFill="1" applyAlignment="1">
      <alignment horizontal="center"/>
    </xf>
    <xf numFmtId="2" fontId="45" fillId="0" borderId="21" xfId="0" applyNumberFormat="1" applyFont="1" applyBorder="1"/>
    <xf numFmtId="0" fontId="45" fillId="10" borderId="0" xfId="0" applyFont="1" applyFill="1"/>
    <xf numFmtId="0" fontId="57" fillId="10" borderId="0" xfId="0" applyFont="1" applyFill="1"/>
    <xf numFmtId="0" fontId="45" fillId="10" borderId="33" xfId="0" applyFont="1" applyFill="1" applyBorder="1"/>
    <xf numFmtId="0" fontId="45" fillId="10" borderId="47" xfId="0" applyFont="1" applyFill="1" applyBorder="1"/>
    <xf numFmtId="0" fontId="57" fillId="10" borderId="47" xfId="0" applyFont="1" applyFill="1" applyBorder="1"/>
    <xf numFmtId="0" fontId="45" fillId="10" borderId="60" xfId="0" applyFont="1" applyFill="1" applyBorder="1"/>
    <xf numFmtId="0" fontId="45" fillId="0" borderId="33" xfId="0" applyFont="1" applyBorder="1"/>
    <xf numFmtId="0" fontId="45" fillId="2" borderId="21" xfId="0" applyFont="1" applyFill="1" applyBorder="1"/>
    <xf numFmtId="0" fontId="45" fillId="2" borderId="43" xfId="0" applyFont="1" applyFill="1" applyBorder="1"/>
    <xf numFmtId="0" fontId="54" fillId="16" borderId="31" xfId="0" applyFont="1" applyFill="1" applyBorder="1" applyAlignment="1">
      <alignment horizontal="center" wrapText="1"/>
    </xf>
    <xf numFmtId="0" fontId="54" fillId="16" borderId="43" xfId="0" applyFont="1" applyFill="1" applyBorder="1" applyAlignment="1">
      <alignment horizontal="center" wrapText="1"/>
    </xf>
    <xf numFmtId="0" fontId="54" fillId="15" borderId="33" xfId="0" applyFont="1" applyFill="1" applyBorder="1" applyAlignment="1">
      <alignment horizontal="center" wrapText="1"/>
    </xf>
    <xf numFmtId="0" fontId="54" fillId="15" borderId="36" xfId="0" applyFont="1" applyFill="1" applyBorder="1" applyAlignment="1">
      <alignment horizontal="center" wrapText="1"/>
    </xf>
    <xf numFmtId="2" fontId="55" fillId="2" borderId="3" xfId="0" applyNumberFormat="1" applyFont="1" applyFill="1" applyBorder="1" applyAlignment="1">
      <alignment horizontal="center"/>
    </xf>
    <xf numFmtId="2" fontId="55" fillId="0" borderId="3" xfId="0" applyNumberFormat="1" applyFont="1" applyBorder="1" applyAlignment="1">
      <alignment horizontal="center"/>
    </xf>
    <xf numFmtId="164" fontId="55" fillId="0" borderId="3" xfId="0" applyNumberFormat="1" applyFont="1" applyBorder="1" applyAlignment="1">
      <alignment horizontal="center"/>
    </xf>
    <xf numFmtId="0" fontId="55" fillId="3" borderId="3" xfId="0" applyFont="1" applyFill="1" applyBorder="1" applyAlignment="1">
      <alignment wrapText="1"/>
    </xf>
    <xf numFmtId="0" fontId="55" fillId="3" borderId="3" xfId="0" applyFont="1" applyFill="1" applyBorder="1" applyAlignment="1">
      <alignment horizontal="center"/>
    </xf>
    <xf numFmtId="2" fontId="55" fillId="3" borderId="3" xfId="0" applyNumberFormat="1" applyFont="1" applyFill="1" applyBorder="1" applyAlignment="1">
      <alignment horizontal="center"/>
    </xf>
    <xf numFmtId="0" fontId="0" fillId="3" borderId="0" xfId="0" applyFill="1" applyAlignment="1">
      <alignment wrapText="1"/>
    </xf>
    <xf numFmtId="2" fontId="54" fillId="2" borderId="3" xfId="0" applyNumberFormat="1" applyFont="1" applyFill="1" applyBorder="1" applyAlignment="1">
      <alignment horizontal="center"/>
    </xf>
    <xf numFmtId="2" fontId="54" fillId="0" borderId="3" xfId="0" applyNumberFormat="1" applyFont="1" applyBorder="1" applyAlignment="1">
      <alignment horizontal="center"/>
    </xf>
    <xf numFmtId="0" fontId="30" fillId="0" borderId="3" xfId="0" applyFont="1" applyBorder="1" applyAlignment="1">
      <alignment horizontal="center"/>
    </xf>
    <xf numFmtId="2" fontId="30" fillId="0" borderId="3" xfId="0" applyNumberFormat="1" applyFont="1" applyBorder="1" applyAlignment="1">
      <alignment horizontal="center"/>
    </xf>
    <xf numFmtId="0" fontId="45" fillId="10" borderId="21" xfId="0" applyFont="1" applyFill="1" applyBorder="1"/>
    <xf numFmtId="0" fontId="50" fillId="10" borderId="21" xfId="0" applyFont="1" applyFill="1" applyBorder="1"/>
    <xf numFmtId="0" fontId="45" fillId="10" borderId="31" xfId="0" applyFont="1" applyFill="1" applyBorder="1"/>
    <xf numFmtId="0" fontId="54" fillId="15" borderId="31" xfId="0" applyFont="1" applyFill="1" applyBorder="1" applyAlignment="1">
      <alignment horizontal="center" wrapText="1"/>
    </xf>
    <xf numFmtId="0" fontId="54" fillId="15" borderId="43" xfId="0" applyFont="1" applyFill="1" applyBorder="1" applyAlignment="1">
      <alignment horizontal="center" wrapText="1"/>
    </xf>
    <xf numFmtId="0" fontId="55" fillId="0" borderId="31" xfId="0" applyFont="1" applyBorder="1" applyAlignment="1">
      <alignment horizontal="center"/>
    </xf>
    <xf numFmtId="0" fontId="55" fillId="2" borderId="31" xfId="0" applyFont="1" applyFill="1" applyBorder="1" applyAlignment="1">
      <alignment wrapText="1"/>
    </xf>
    <xf numFmtId="2" fontId="55" fillId="2" borderId="31" xfId="0" applyNumberFormat="1" applyFont="1" applyFill="1" applyBorder="1" applyAlignment="1">
      <alignment horizontal="center"/>
    </xf>
    <xf numFmtId="2" fontId="54" fillId="2" borderId="31" xfId="0" applyNumberFormat="1" applyFont="1" applyFill="1" applyBorder="1" applyAlignment="1">
      <alignment horizontal="center"/>
    </xf>
    <xf numFmtId="0" fontId="55" fillId="0" borderId="33" xfId="0" applyFont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9" fillId="0" borderId="21" xfId="0" applyFont="1" applyBorder="1" applyAlignment="1">
      <alignment horizontal="center"/>
    </xf>
    <xf numFmtId="0" fontId="29" fillId="0" borderId="33" xfId="0" applyFont="1" applyBorder="1" applyAlignment="1">
      <alignment horizontal="left"/>
    </xf>
    <xf numFmtId="0" fontId="58" fillId="0" borderId="31" xfId="0" applyFont="1" applyBorder="1" applyAlignment="1">
      <alignment horizontal="left" wrapText="1"/>
    </xf>
    <xf numFmtId="0" fontId="29" fillId="0" borderId="21" xfId="0" applyFont="1" applyBorder="1" applyAlignment="1">
      <alignment horizontal="left"/>
    </xf>
    <xf numFmtId="0" fontId="29" fillId="10" borderId="21" xfId="0" applyFont="1" applyFill="1" applyBorder="1" applyAlignment="1">
      <alignment horizontal="left"/>
    </xf>
    <xf numFmtId="0" fontId="61" fillId="10" borderId="21" xfId="0" applyFont="1" applyFill="1" applyBorder="1" applyAlignment="1">
      <alignment horizontal="left"/>
    </xf>
    <xf numFmtId="0" fontId="29" fillId="0" borderId="31" xfId="0" applyFont="1" applyBorder="1" applyAlignment="1">
      <alignment horizontal="left"/>
    </xf>
    <xf numFmtId="0" fontId="35" fillId="16" borderId="31" xfId="0" applyFont="1" applyFill="1" applyBorder="1" applyAlignment="1">
      <alignment horizontal="center" vertical="center" wrapText="1"/>
    </xf>
    <xf numFmtId="0" fontId="35" fillId="16" borderId="21" xfId="0" applyFont="1" applyFill="1" applyBorder="1" applyAlignment="1">
      <alignment horizontal="center" vertical="center" wrapText="1"/>
    </xf>
    <xf numFmtId="0" fontId="35" fillId="15" borderId="31" xfId="0" applyFont="1" applyFill="1" applyBorder="1" applyAlignment="1">
      <alignment horizontal="center" vertical="center" wrapText="1"/>
    </xf>
    <xf numFmtId="0" fontId="35" fillId="7" borderId="31" xfId="0" applyFont="1" applyFill="1" applyBorder="1" applyAlignment="1">
      <alignment horizontal="center" vertical="center" wrapText="1"/>
    </xf>
    <xf numFmtId="0" fontId="35" fillId="7" borderId="26" xfId="0" applyFont="1" applyFill="1" applyBorder="1" applyAlignment="1">
      <alignment horizontal="center" vertical="center" wrapText="1"/>
    </xf>
    <xf numFmtId="0" fontId="30" fillId="0" borderId="31" xfId="0" applyFont="1" applyBorder="1" applyAlignment="1">
      <alignment horizontal="center"/>
    </xf>
    <xf numFmtId="0" fontId="30" fillId="0" borderId="31" xfId="0" applyFont="1" applyBorder="1" applyAlignment="1">
      <alignment horizontal="left" wrapText="1"/>
    </xf>
    <xf numFmtId="0" fontId="29" fillId="0" borderId="31" xfId="0" applyFont="1" applyBorder="1" applyAlignment="1">
      <alignment horizontal="center"/>
    </xf>
    <xf numFmtId="0" fontId="30" fillId="0" borderId="31" xfId="0" applyFont="1" applyBorder="1" applyAlignment="1">
      <alignment horizontal="center" wrapText="1"/>
    </xf>
    <xf numFmtId="0" fontId="35" fillId="0" borderId="31" xfId="0" applyFont="1" applyBorder="1" applyAlignment="1">
      <alignment horizontal="center"/>
    </xf>
    <xf numFmtId="0" fontId="30" fillId="0" borderId="31" xfId="0" applyFont="1" applyBorder="1" applyAlignment="1">
      <alignment horizontal="center" vertical="center"/>
    </xf>
    <xf numFmtId="0" fontId="30" fillId="0" borderId="31" xfId="0" applyFont="1" applyBorder="1" applyAlignment="1">
      <alignment horizontal="left" vertical="center" wrapText="1"/>
    </xf>
    <xf numFmtId="0" fontId="30" fillId="0" borderId="3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30" fillId="2" borderId="31" xfId="0" applyFont="1" applyFill="1" applyBorder="1" applyAlignment="1">
      <alignment horizontal="center" vertical="center"/>
    </xf>
    <xf numFmtId="0" fontId="30" fillId="2" borderId="31" xfId="0" applyFont="1" applyFill="1" applyBorder="1" applyAlignment="1">
      <alignment horizontal="center" vertical="center" wrapText="1"/>
    </xf>
    <xf numFmtId="0" fontId="30" fillId="3" borderId="31" xfId="0" applyFont="1" applyFill="1" applyBorder="1" applyAlignment="1">
      <alignment horizontal="left" vertical="center" wrapText="1"/>
    </xf>
    <xf numFmtId="2" fontId="30" fillId="0" borderId="31" xfId="0" applyNumberFormat="1" applyFont="1" applyBorder="1" applyAlignment="1">
      <alignment horizontal="center" vertical="center"/>
    </xf>
    <xf numFmtId="0" fontId="27" fillId="2" borderId="3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63" fillId="2" borderId="0" xfId="0" applyFont="1" applyFill="1" applyAlignment="1">
      <alignment horizontal="left"/>
    </xf>
    <xf numFmtId="0" fontId="35" fillId="15" borderId="26" xfId="0" applyFont="1" applyFill="1" applyBorder="1" applyAlignment="1">
      <alignment horizontal="center" vertical="center" wrapText="1"/>
    </xf>
    <xf numFmtId="0" fontId="30" fillId="2" borderId="26" xfId="0" applyFont="1" applyFill="1" applyBorder="1" applyAlignment="1">
      <alignment horizontal="center" vertical="center" wrapText="1"/>
    </xf>
    <xf numFmtId="0" fontId="30" fillId="2" borderId="31" xfId="0" applyFont="1" applyFill="1" applyBorder="1" applyAlignment="1">
      <alignment horizontal="left" vertical="center" wrapText="1"/>
    </xf>
    <xf numFmtId="0" fontId="35" fillId="2" borderId="31" xfId="0" applyFont="1" applyFill="1" applyBorder="1" applyAlignment="1">
      <alignment horizontal="center" wrapText="1"/>
    </xf>
    <xf numFmtId="0" fontId="35" fillId="7" borderId="31" xfId="0" applyFont="1" applyFill="1" applyBorder="1" applyAlignment="1">
      <alignment horizontal="center" wrapText="1"/>
    </xf>
    <xf numFmtId="0" fontId="35" fillId="3" borderId="31" xfId="0" applyFont="1" applyFill="1" applyBorder="1" applyAlignment="1">
      <alignment horizontal="center" wrapText="1"/>
    </xf>
    <xf numFmtId="0" fontId="30" fillId="24" borderId="31" xfId="0" applyFont="1" applyFill="1" applyBorder="1" applyAlignment="1">
      <alignment horizontal="center" wrapText="1"/>
    </xf>
    <xf numFmtId="0" fontId="35" fillId="2" borderId="31" xfId="0" applyFont="1" applyFill="1" applyBorder="1" applyAlignment="1">
      <alignment horizontal="center" vertical="center" wrapText="1"/>
    </xf>
    <xf numFmtId="0" fontId="42" fillId="25" borderId="31" xfId="0" applyFont="1" applyFill="1" applyBorder="1" applyAlignment="1">
      <alignment horizontal="center" vertical="center" wrapText="1"/>
    </xf>
    <xf numFmtId="0" fontId="30" fillId="24" borderId="31" xfId="0" applyFont="1" applyFill="1" applyBorder="1" applyAlignment="1">
      <alignment horizontal="center" vertical="center" wrapText="1"/>
    </xf>
    <xf numFmtId="0" fontId="30" fillId="26" borderId="31" xfId="0" applyFont="1" applyFill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29" fillId="0" borderId="31" xfId="0" applyFont="1" applyBorder="1" applyAlignment="1">
      <alignment horizontal="center" wrapText="1"/>
    </xf>
    <xf numFmtId="0" fontId="63" fillId="14" borderId="0" xfId="0" applyFont="1" applyFill="1" applyAlignment="1">
      <alignment wrapText="1"/>
    </xf>
    <xf numFmtId="0" fontId="29" fillId="0" borderId="21" xfId="0" applyFont="1" applyBorder="1" applyAlignment="1">
      <alignment horizontal="left" wrapText="1"/>
    </xf>
    <xf numFmtId="0" fontId="35" fillId="16" borderId="31" xfId="0" applyFont="1" applyFill="1" applyBorder="1" applyAlignment="1">
      <alignment horizontal="center" wrapText="1"/>
    </xf>
    <xf numFmtId="0" fontId="35" fillId="15" borderId="1" xfId="0" applyFont="1" applyFill="1" applyBorder="1" applyAlignment="1">
      <alignment horizontal="center" vertical="center" wrapText="1"/>
    </xf>
    <xf numFmtId="0" fontId="35" fillId="15" borderId="1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/>
    </xf>
    <xf numFmtId="0" fontId="29" fillId="0" borderId="0" xfId="0" applyFont="1"/>
    <xf numFmtId="0" fontId="30" fillId="0" borderId="3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35" fillId="15" borderId="31" xfId="0" applyFont="1" applyFill="1" applyBorder="1" applyAlignment="1">
      <alignment horizontal="center" wrapText="1"/>
    </xf>
    <xf numFmtId="0" fontId="35" fillId="15" borderId="31" xfId="0" applyFont="1" applyFill="1" applyBorder="1" applyAlignment="1">
      <alignment horizontal="left" wrapText="1"/>
    </xf>
    <xf numFmtId="0" fontId="29" fillId="10" borderId="0" xfId="0" applyFont="1" applyFill="1" applyAlignment="1">
      <alignment horizontal="left"/>
    </xf>
    <xf numFmtId="0" fontId="29" fillId="10" borderId="21" xfId="0" applyFont="1" applyFill="1" applyBorder="1" applyAlignment="1">
      <alignment horizontal="center"/>
    </xf>
    <xf numFmtId="0" fontId="29" fillId="10" borderId="31" xfId="0" applyFont="1" applyFill="1" applyBorder="1" applyAlignment="1">
      <alignment horizontal="left"/>
    </xf>
    <xf numFmtId="0" fontId="26" fillId="3" borderId="31" xfId="0" applyFont="1" applyFill="1" applyBorder="1" applyAlignment="1">
      <alignment horizontal="center"/>
    </xf>
    <xf numFmtId="0" fontId="15" fillId="3" borderId="31" xfId="0" applyFont="1" applyFill="1" applyBorder="1" applyAlignment="1">
      <alignment horizontal="center"/>
    </xf>
    <xf numFmtId="0" fontId="45" fillId="2" borderId="61" xfId="0" applyFont="1" applyFill="1" applyBorder="1"/>
    <xf numFmtId="0" fontId="45" fillId="2" borderId="61" xfId="0" applyFont="1" applyFill="1" applyBorder="1" applyAlignment="1">
      <alignment wrapText="1"/>
    </xf>
    <xf numFmtId="0" fontId="45" fillId="0" borderId="62" xfId="0" applyFont="1" applyBorder="1"/>
    <xf numFmtId="0" fontId="54" fillId="16" borderId="63" xfId="0" applyFont="1" applyFill="1" applyBorder="1" applyAlignment="1">
      <alignment horizontal="center" wrapText="1"/>
    </xf>
    <xf numFmtId="0" fontId="54" fillId="16" borderId="64" xfId="0" applyFont="1" applyFill="1" applyBorder="1" applyAlignment="1">
      <alignment horizontal="center" wrapText="1"/>
    </xf>
    <xf numFmtId="0" fontId="54" fillId="3" borderId="0" xfId="0" applyFont="1" applyFill="1" applyAlignment="1">
      <alignment horizontal="center" wrapText="1"/>
    </xf>
    <xf numFmtId="0" fontId="49" fillId="15" borderId="24" xfId="0" applyFont="1" applyFill="1" applyBorder="1" applyAlignment="1">
      <alignment horizontal="center" wrapText="1"/>
    </xf>
    <xf numFmtId="0" fontId="49" fillId="15" borderId="1" xfId="0" applyFont="1" applyFill="1" applyBorder="1" applyAlignment="1">
      <alignment horizontal="center" wrapText="1"/>
    </xf>
    <xf numFmtId="0" fontId="49" fillId="15" borderId="1" xfId="0" applyFont="1" applyFill="1" applyBorder="1" applyAlignment="1">
      <alignment vertical="center" wrapText="1"/>
    </xf>
    <xf numFmtId="0" fontId="49" fillId="15" borderId="65" xfId="0" applyFont="1" applyFill="1" applyBorder="1" applyAlignment="1">
      <alignment horizontal="center" wrapText="1"/>
    </xf>
    <xf numFmtId="0" fontId="49" fillId="15" borderId="3" xfId="0" applyFont="1" applyFill="1" applyBorder="1" applyAlignment="1">
      <alignment horizontal="center" wrapText="1"/>
    </xf>
    <xf numFmtId="1" fontId="55" fillId="0" borderId="24" xfId="0" applyNumberFormat="1" applyFont="1" applyBorder="1" applyAlignment="1">
      <alignment horizontal="center" wrapText="1"/>
    </xf>
    <xf numFmtId="1" fontId="55" fillId="0" borderId="1" xfId="0" applyNumberFormat="1" applyFont="1" applyBorder="1" applyAlignment="1">
      <alignment horizontal="center"/>
    </xf>
    <xf numFmtId="1" fontId="55" fillId="0" borderId="1" xfId="0" applyNumberFormat="1" applyFont="1" applyBorder="1" applyAlignment="1">
      <alignment horizontal="left" wrapText="1"/>
    </xf>
    <xf numFmtId="2" fontId="25" fillId="0" borderId="65" xfId="0" applyNumberFormat="1" applyFont="1" applyBorder="1" applyAlignment="1">
      <alignment horizontal="center"/>
    </xf>
    <xf numFmtId="1" fontId="66" fillId="0" borderId="0" xfId="0" applyNumberFormat="1" applyFont="1" applyAlignment="1">
      <alignment horizontal="center" vertical="center"/>
    </xf>
    <xf numFmtId="164" fontId="48" fillId="0" borderId="0" xfId="0" applyNumberFormat="1" applyFont="1" applyAlignment="1">
      <alignment horizontal="center" vertical="center"/>
    </xf>
    <xf numFmtId="1" fontId="55" fillId="0" borderId="26" xfId="0" applyNumberFormat="1" applyFont="1" applyBorder="1" applyAlignment="1">
      <alignment horizontal="center" wrapText="1"/>
    </xf>
    <xf numFmtId="1" fontId="67" fillId="0" borderId="1" xfId="0" applyNumberFormat="1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1" fontId="68" fillId="0" borderId="0" xfId="0" applyNumberFormat="1" applyFont="1" applyAlignment="1">
      <alignment horizontal="left" vertical="center" wrapText="1"/>
    </xf>
    <xf numFmtId="1" fontId="48" fillId="0" borderId="0" xfId="0" applyNumberFormat="1" applyFont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9" fillId="15" borderId="3" xfId="0" applyFont="1" applyFill="1" applyBorder="1" applyAlignment="1">
      <alignment horizontal="center" vertical="center" wrapText="1"/>
    </xf>
    <xf numFmtId="0" fontId="49" fillId="15" borderId="66" xfId="0" applyFont="1" applyFill="1" applyBorder="1" applyAlignment="1">
      <alignment horizontal="center" vertical="center" wrapText="1"/>
    </xf>
    <xf numFmtId="0" fontId="49" fillId="15" borderId="4" xfId="0" applyFont="1" applyFill="1" applyBorder="1" applyAlignment="1">
      <alignment horizontal="center" vertical="center" wrapText="1"/>
    </xf>
    <xf numFmtId="1" fontId="55" fillId="0" borderId="67" xfId="0" applyNumberFormat="1" applyFont="1" applyBorder="1" applyAlignment="1">
      <alignment horizontal="center" wrapText="1"/>
    </xf>
    <xf numFmtId="1" fontId="55" fillId="0" borderId="68" xfId="0" applyNumberFormat="1" applyFont="1" applyBorder="1" applyAlignment="1">
      <alignment horizontal="center"/>
    </xf>
    <xf numFmtId="1" fontId="55" fillId="0" borderId="68" xfId="0" applyNumberFormat="1" applyFont="1" applyBorder="1" applyAlignment="1">
      <alignment horizontal="left" wrapText="1"/>
    </xf>
    <xf numFmtId="2" fontId="25" fillId="0" borderId="15" xfId="0" applyNumberFormat="1" applyFont="1" applyBorder="1" applyAlignment="1">
      <alignment horizontal="center"/>
    </xf>
    <xf numFmtId="1" fontId="55" fillId="0" borderId="69" xfId="0" applyNumberFormat="1" applyFont="1" applyBorder="1" applyAlignment="1">
      <alignment horizontal="center" wrapText="1"/>
    </xf>
    <xf numFmtId="1" fontId="55" fillId="0" borderId="70" xfId="0" applyNumberFormat="1" applyFont="1" applyBorder="1" applyAlignment="1">
      <alignment horizontal="center"/>
    </xf>
    <xf numFmtId="1" fontId="55" fillId="0" borderId="70" xfId="0" applyNumberFormat="1" applyFont="1" applyBorder="1" applyAlignment="1">
      <alignment horizontal="left" wrapText="1"/>
    </xf>
    <xf numFmtId="2" fontId="25" fillId="0" borderId="7" xfId="0" applyNumberFormat="1" applyFont="1" applyBorder="1" applyAlignment="1">
      <alignment horizontal="center"/>
    </xf>
    <xf numFmtId="0" fontId="55" fillId="3" borderId="3" xfId="0" applyFont="1" applyFill="1" applyBorder="1" applyAlignment="1">
      <alignment horizontal="center" wrapText="1"/>
    </xf>
    <xf numFmtId="0" fontId="55" fillId="3" borderId="3" xfId="0" applyFont="1" applyFill="1" applyBorder="1" applyAlignment="1">
      <alignment horizontal="left" wrapText="1"/>
    </xf>
    <xf numFmtId="1" fontId="55" fillId="0" borderId="3" xfId="0" applyNumberFormat="1" applyFont="1" applyBorder="1" applyAlignment="1">
      <alignment horizontal="center" wrapText="1"/>
    </xf>
    <xf numFmtId="0" fontId="49" fillId="15" borderId="9" xfId="0" applyFont="1" applyFill="1" applyBorder="1" applyAlignment="1">
      <alignment horizontal="center" vertical="center" wrapText="1"/>
    </xf>
    <xf numFmtId="0" fontId="49" fillId="15" borderId="8" xfId="0" applyFont="1" applyFill="1" applyBorder="1" applyAlignment="1">
      <alignment horizontal="center" vertical="center" wrapText="1"/>
    </xf>
    <xf numFmtId="0" fontId="49" fillId="15" borderId="49" xfId="0" applyFont="1" applyFill="1" applyBorder="1" applyAlignment="1">
      <alignment horizontal="center" vertical="center" wrapText="1"/>
    </xf>
    <xf numFmtId="0" fontId="55" fillId="3" borderId="33" xfId="0" applyFont="1" applyFill="1" applyBorder="1" applyAlignment="1">
      <alignment horizontal="center" wrapText="1"/>
    </xf>
    <xf numFmtId="0" fontId="55" fillId="3" borderId="46" xfId="0" applyFont="1" applyFill="1" applyBorder="1" applyAlignment="1">
      <alignment horizontal="center" wrapText="1"/>
    </xf>
    <xf numFmtId="1" fontId="68" fillId="3" borderId="0" xfId="0" applyNumberFormat="1" applyFont="1" applyFill="1" applyAlignment="1">
      <alignment horizontal="center" vertical="center"/>
    </xf>
    <xf numFmtId="0" fontId="13" fillId="15" borderId="5" xfId="0" applyFont="1" applyFill="1" applyBorder="1" applyAlignment="1">
      <alignment horizontal="center" vertical="center" wrapText="1"/>
    </xf>
    <xf numFmtId="0" fontId="13" fillId="15" borderId="57" xfId="0" applyFont="1" applyFill="1" applyBorder="1" applyAlignment="1">
      <alignment horizontal="center" vertical="center" wrapText="1"/>
    </xf>
    <xf numFmtId="0" fontId="13" fillId="15" borderId="26" xfId="0" applyFont="1" applyFill="1" applyBorder="1" applyAlignment="1">
      <alignment vertical="center" wrapText="1"/>
    </xf>
    <xf numFmtId="0" fontId="13" fillId="15" borderId="18" xfId="0" applyFont="1" applyFill="1" applyBorder="1" applyAlignment="1">
      <alignment horizontal="center" vertical="center" wrapText="1"/>
    </xf>
    <xf numFmtId="1" fontId="55" fillId="0" borderId="58" xfId="0" applyNumberFormat="1" applyFont="1" applyBorder="1" applyAlignment="1">
      <alignment horizontal="center"/>
    </xf>
    <xf numFmtId="1" fontId="55" fillId="0" borderId="72" xfId="0" applyNumberFormat="1" applyFont="1" applyBorder="1" applyAlignment="1">
      <alignment horizontal="left" wrapText="1"/>
    </xf>
    <xf numFmtId="1" fontId="55" fillId="3" borderId="3" xfId="0" applyNumberFormat="1" applyFont="1" applyFill="1" applyBorder="1" applyAlignment="1">
      <alignment horizontal="center" wrapText="1"/>
    </xf>
    <xf numFmtId="1" fontId="55" fillId="3" borderId="58" xfId="0" applyNumberFormat="1" applyFont="1" applyFill="1" applyBorder="1" applyAlignment="1">
      <alignment horizontal="center"/>
    </xf>
    <xf numFmtId="1" fontId="55" fillId="3" borderId="72" xfId="0" applyNumberFormat="1" applyFont="1" applyFill="1" applyBorder="1" applyAlignment="1">
      <alignment horizontal="left" wrapText="1"/>
    </xf>
    <xf numFmtId="2" fontId="54" fillId="3" borderId="3" xfId="0" applyNumberFormat="1" applyFont="1" applyFill="1" applyBorder="1" applyAlignment="1">
      <alignment horizontal="center"/>
    </xf>
    <xf numFmtId="1" fontId="66" fillId="0" borderId="0" xfId="0" applyNumberFormat="1" applyFont="1" applyAlignment="1">
      <alignment horizontal="center" vertical="center" wrapText="1"/>
    </xf>
    <xf numFmtId="1" fontId="66" fillId="0" borderId="0" xfId="0" applyNumberFormat="1" applyFont="1" applyAlignment="1">
      <alignment horizontal="left" vertical="center" wrapText="1"/>
    </xf>
    <xf numFmtId="2" fontId="3" fillId="0" borderId="0" xfId="0" applyNumberFormat="1" applyFont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8" fillId="8" borderId="0" xfId="0" applyFont="1" applyFill="1" applyAlignment="1">
      <alignment horizontal="center"/>
    </xf>
    <xf numFmtId="0" fontId="6" fillId="3" borderId="0" xfId="0" applyFont="1" applyFill="1" applyAlignment="1">
      <alignment vertical="top" wrapText="1"/>
    </xf>
    <xf numFmtId="0" fontId="6" fillId="3" borderId="22" xfId="0" applyFont="1" applyFill="1" applyBorder="1" applyAlignment="1">
      <alignment vertical="top" wrapText="1"/>
    </xf>
    <xf numFmtId="0" fontId="10" fillId="0" borderId="31" xfId="0" applyFont="1" applyBorder="1" applyAlignment="1">
      <alignment horizontal="center" vertical="center"/>
    </xf>
    <xf numFmtId="0" fontId="43" fillId="0" borderId="31" xfId="0" applyFont="1" applyBorder="1" applyAlignment="1">
      <alignment horizontal="left" vertical="center" wrapText="1"/>
    </xf>
    <xf numFmtId="2" fontId="43" fillId="0" borderId="31" xfId="0" applyNumberFormat="1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43" fillId="0" borderId="21" xfId="0" applyFont="1" applyBorder="1" applyAlignment="1">
      <alignment horizontal="left" vertical="center" wrapText="1"/>
    </xf>
    <xf numFmtId="0" fontId="43" fillId="0" borderId="21" xfId="0" applyFont="1" applyBorder="1" applyAlignment="1">
      <alignment horizontal="center" vertical="center" wrapText="1"/>
    </xf>
    <xf numFmtId="2" fontId="43" fillId="0" borderId="2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3" fillId="0" borderId="0" xfId="0" applyFont="1" applyAlignment="1">
      <alignment horizontal="left" vertical="center" wrapText="1"/>
    </xf>
    <xf numFmtId="0" fontId="43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wrapText="1"/>
    </xf>
    <xf numFmtId="0" fontId="48" fillId="0" borderId="0" xfId="0" applyFont="1" applyAlignment="1">
      <alignment wrapText="1"/>
    </xf>
    <xf numFmtId="0" fontId="47" fillId="0" borderId="24" xfId="0" applyFont="1" applyBorder="1" applyAlignment="1">
      <alignment wrapText="1"/>
    </xf>
    <xf numFmtId="0" fontId="47" fillId="0" borderId="29" xfId="0" applyFont="1" applyBorder="1" applyAlignment="1">
      <alignment wrapText="1"/>
    </xf>
    <xf numFmtId="0" fontId="38" fillId="15" borderId="3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top" wrapText="1"/>
    </xf>
    <xf numFmtId="0" fontId="30" fillId="27" borderId="3" xfId="0" applyFont="1" applyFill="1" applyBorder="1" applyAlignment="1">
      <alignment horizontal="left" vertical="top" wrapText="1"/>
    </xf>
    <xf numFmtId="0" fontId="30" fillId="27" borderId="3" xfId="0" applyFont="1" applyFill="1" applyBorder="1" applyAlignment="1">
      <alignment horizontal="center" vertical="center"/>
    </xf>
    <xf numFmtId="0" fontId="30" fillId="3" borderId="3" xfId="0" applyFont="1" applyFill="1" applyBorder="1" applyAlignment="1">
      <alignment horizontal="center" vertical="center"/>
    </xf>
    <xf numFmtId="0" fontId="30" fillId="0" borderId="26" xfId="0" applyFont="1" applyBorder="1" applyAlignment="1">
      <alignment horizontal="center" vertical="top"/>
    </xf>
    <xf numFmtId="0" fontId="30" fillId="0" borderId="21" xfId="0" applyFont="1" applyBorder="1" applyAlignment="1">
      <alignment horizontal="left" vertical="top" wrapText="1"/>
    </xf>
    <xf numFmtId="0" fontId="30" fillId="0" borderId="26" xfId="0" applyFont="1" applyBorder="1" applyAlignment="1">
      <alignment horizontal="center"/>
    </xf>
    <xf numFmtId="0" fontId="30" fillId="3" borderId="31" xfId="0" applyFont="1" applyFill="1" applyBorder="1" applyAlignment="1">
      <alignment horizontal="center"/>
    </xf>
    <xf numFmtId="0" fontId="35" fillId="3" borderId="31" xfId="0" applyFont="1" applyFill="1" applyBorder="1" applyAlignment="1">
      <alignment horizontal="center"/>
    </xf>
    <xf numFmtId="0" fontId="30" fillId="3" borderId="26" xfId="0" applyFont="1" applyFill="1" applyBorder="1" applyAlignment="1">
      <alignment horizontal="center" wrapText="1"/>
    </xf>
    <xf numFmtId="0" fontId="30" fillId="3" borderId="21" xfId="0" applyFont="1" applyFill="1" applyBorder="1" applyAlignment="1">
      <alignment horizontal="center" wrapText="1"/>
    </xf>
    <xf numFmtId="0" fontId="30" fillId="3" borderId="3" xfId="0" applyFont="1" applyFill="1" applyBorder="1" applyAlignment="1">
      <alignment horizontal="center" wrapText="1"/>
    </xf>
    <xf numFmtId="2" fontId="35" fillId="3" borderId="31" xfId="0" applyNumberFormat="1" applyFont="1" applyFill="1" applyBorder="1" applyAlignment="1">
      <alignment horizontal="center"/>
    </xf>
    <xf numFmtId="0" fontId="30" fillId="0" borderId="37" xfId="0" applyFont="1" applyBorder="1" applyAlignment="1">
      <alignment horizontal="center"/>
    </xf>
    <xf numFmtId="0" fontId="30" fillId="0" borderId="33" xfId="0" applyFont="1" applyBorder="1" applyAlignment="1">
      <alignment horizontal="left" wrapText="1"/>
    </xf>
    <xf numFmtId="0" fontId="30" fillId="0" borderId="33" xfId="0" applyFont="1" applyBorder="1" applyAlignment="1">
      <alignment horizontal="center"/>
    </xf>
    <xf numFmtId="0" fontId="30" fillId="0" borderId="3" xfId="0" applyFont="1" applyBorder="1" applyAlignment="1">
      <alignment horizontal="left" wrapText="1"/>
    </xf>
    <xf numFmtId="0" fontId="35" fillId="3" borderId="3" xfId="0" applyFont="1" applyFill="1" applyBorder="1" applyAlignment="1">
      <alignment horizontal="center"/>
    </xf>
    <xf numFmtId="0" fontId="30" fillId="0" borderId="0" xfId="0" applyFont="1" applyAlignment="1">
      <alignment horizontal="center" vertical="top"/>
    </xf>
    <xf numFmtId="0" fontId="29" fillId="0" borderId="0" xfId="0" applyFont="1" applyAlignment="1">
      <alignment horizontal="left" vertical="top"/>
    </xf>
    <xf numFmtId="0" fontId="29" fillId="3" borderId="0" xfId="0" applyFont="1" applyFill="1" applyAlignment="1">
      <alignment horizontal="left" vertical="top"/>
    </xf>
    <xf numFmtId="0" fontId="35" fillId="3" borderId="3" xfId="0" applyFont="1" applyFill="1" applyBorder="1" applyAlignment="1">
      <alignment horizontal="center" wrapText="1"/>
    </xf>
    <xf numFmtId="0" fontId="30" fillId="2" borderId="3" xfId="0" applyFont="1" applyFill="1" applyBorder="1" applyAlignment="1">
      <alignment horizontal="center" wrapText="1"/>
    </xf>
    <xf numFmtId="2" fontId="30" fillId="2" borderId="3" xfId="0" applyNumberFormat="1" applyFont="1" applyFill="1" applyBorder="1" applyAlignment="1">
      <alignment horizontal="center" wrapText="1"/>
    </xf>
    <xf numFmtId="0" fontId="30" fillId="0" borderId="0" xfId="0" applyFont="1" applyAlignment="1">
      <alignment horizontal="left" wrapText="1"/>
    </xf>
    <xf numFmtId="0" fontId="30" fillId="28" borderId="26" xfId="0" applyFont="1" applyFill="1" applyBorder="1" applyAlignment="1">
      <alignment horizontal="center"/>
    </xf>
    <xf numFmtId="0" fontId="30" fillId="0" borderId="0" xfId="0" applyFont="1" applyAlignment="1">
      <alignment horizontal="left" vertical="top" wrapText="1"/>
    </xf>
    <xf numFmtId="0" fontId="15" fillId="3" borderId="0" xfId="0" applyFont="1" applyFill="1" applyAlignment="1">
      <alignment horizontal="center" vertical="top"/>
    </xf>
    <xf numFmtId="0" fontId="26" fillId="3" borderId="0" xfId="0" applyFont="1" applyFill="1" applyAlignment="1">
      <alignment vertical="top"/>
    </xf>
    <xf numFmtId="0" fontId="30" fillId="3" borderId="3" xfId="0" applyFont="1" applyFill="1" applyBorder="1" applyAlignment="1">
      <alignment horizontal="center"/>
    </xf>
    <xf numFmtId="0" fontId="30" fillId="0" borderId="3" xfId="0" applyFont="1" applyBorder="1" applyAlignment="1">
      <alignment horizontal="center" wrapText="1"/>
    </xf>
    <xf numFmtId="0" fontId="0" fillId="3" borderId="0" xfId="0" applyFill="1" applyAlignment="1">
      <alignment horizontal="left"/>
    </xf>
    <xf numFmtId="0" fontId="72" fillId="29" borderId="1" xfId="0" applyFont="1" applyFill="1" applyBorder="1" applyAlignment="1">
      <alignment horizontal="center"/>
    </xf>
    <xf numFmtId="0" fontId="73" fillId="29" borderId="1" xfId="0" applyFont="1" applyFill="1" applyBorder="1" applyAlignment="1">
      <alignment horizontal="left"/>
    </xf>
    <xf numFmtId="0" fontId="45" fillId="2" borderId="21" xfId="0" applyFont="1" applyFill="1" applyBorder="1" applyAlignment="1">
      <alignment wrapText="1"/>
    </xf>
    <xf numFmtId="0" fontId="45" fillId="0" borderId="43" xfId="0" applyFont="1" applyBorder="1"/>
    <xf numFmtId="0" fontId="55" fillId="3" borderId="31" xfId="0" applyFont="1" applyFill="1" applyBorder="1" applyAlignment="1">
      <alignment horizontal="center" wrapText="1"/>
    </xf>
    <xf numFmtId="1" fontId="55" fillId="0" borderId="31" xfId="0" applyNumberFormat="1" applyFont="1" applyBorder="1" applyAlignment="1">
      <alignment wrapText="1"/>
    </xf>
    <xf numFmtId="1" fontId="55" fillId="0" borderId="31" xfId="0" applyNumberFormat="1" applyFont="1" applyBorder="1" applyAlignment="1">
      <alignment horizontal="center"/>
    </xf>
    <xf numFmtId="1" fontId="55" fillId="0" borderId="26" xfId="0" applyNumberFormat="1" applyFont="1" applyBorder="1" applyAlignment="1">
      <alignment horizontal="center"/>
    </xf>
    <xf numFmtId="1" fontId="55" fillId="0" borderId="26" xfId="0" applyNumberFormat="1" applyFont="1" applyBorder="1" applyAlignment="1">
      <alignment wrapText="1"/>
    </xf>
    <xf numFmtId="1" fontId="55" fillId="0" borderId="31" xfId="0" applyNumberFormat="1" applyFont="1" applyBorder="1" applyAlignment="1">
      <alignment horizontal="center" wrapText="1"/>
    </xf>
    <xf numFmtId="1" fontId="55" fillId="0" borderId="31" xfId="0" applyNumberFormat="1" applyFont="1" applyBorder="1" applyAlignment="1">
      <alignment horizontal="center" vertical="center"/>
    </xf>
    <xf numFmtId="1" fontId="55" fillId="0" borderId="31" xfId="0" applyNumberFormat="1" applyFont="1" applyBorder="1" applyAlignment="1">
      <alignment vertical="top" wrapText="1"/>
    </xf>
    <xf numFmtId="1" fontId="66" fillId="0" borderId="21" xfId="0" applyNumberFormat="1" applyFont="1" applyBorder="1" applyAlignment="1">
      <alignment horizontal="center"/>
    </xf>
    <xf numFmtId="1" fontId="66" fillId="0" borderId="21" xfId="0" applyNumberFormat="1" applyFont="1" applyBorder="1" applyAlignment="1">
      <alignment wrapText="1"/>
    </xf>
    <xf numFmtId="1" fontId="48" fillId="0" borderId="21" xfId="0" applyNumberFormat="1" applyFont="1" applyBorder="1" applyAlignment="1">
      <alignment horizontal="center"/>
    </xf>
    <xf numFmtId="164" fontId="66" fillId="0" borderId="21" xfId="0" applyNumberFormat="1" applyFont="1" applyBorder="1" applyAlignment="1">
      <alignment horizontal="center"/>
    </xf>
    <xf numFmtId="2" fontId="48" fillId="2" borderId="21" xfId="0" applyNumberFormat="1" applyFont="1" applyFill="1" applyBorder="1" applyAlignment="1">
      <alignment horizontal="center"/>
    </xf>
    <xf numFmtId="164" fontId="48" fillId="0" borderId="31" xfId="0" applyNumberFormat="1" applyFont="1" applyBorder="1" applyAlignment="1">
      <alignment horizontal="center"/>
    </xf>
    <xf numFmtId="0" fontId="45" fillId="4" borderId="0" xfId="0" applyFont="1" applyFill="1"/>
    <xf numFmtId="0" fontId="45" fillId="4" borderId="33" xfId="0" applyFont="1" applyFill="1" applyBorder="1"/>
    <xf numFmtId="0" fontId="74" fillId="3" borderId="21" xfId="0" applyFont="1" applyFill="1" applyBorder="1"/>
    <xf numFmtId="0" fontId="74" fillId="3" borderId="21" xfId="0" applyFont="1" applyFill="1" applyBorder="1" applyAlignment="1">
      <alignment wrapText="1"/>
    </xf>
    <xf numFmtId="0" fontId="74" fillId="3" borderId="43" xfId="0" applyFont="1" applyFill="1" applyBorder="1"/>
    <xf numFmtId="1" fontId="55" fillId="0" borderId="1" xfId="0" applyNumberFormat="1" applyFont="1" applyBorder="1" applyAlignment="1">
      <alignment horizontal="center" wrapText="1"/>
    </xf>
    <xf numFmtId="0" fontId="75" fillId="2" borderId="0" xfId="0" applyFont="1" applyFill="1"/>
    <xf numFmtId="1" fontId="45" fillId="0" borderId="21" xfId="0" applyNumberFormat="1" applyFont="1" applyBorder="1"/>
    <xf numFmtId="1" fontId="45" fillId="0" borderId="21" xfId="0" applyNumberFormat="1" applyFont="1" applyBorder="1" applyAlignment="1">
      <alignment wrapText="1"/>
    </xf>
    <xf numFmtId="164" fontId="45" fillId="0" borderId="21" xfId="0" applyNumberFormat="1" applyFont="1" applyBorder="1"/>
    <xf numFmtId="2" fontId="45" fillId="2" borderId="21" xfId="0" applyNumberFormat="1" applyFont="1" applyFill="1" applyBorder="1"/>
    <xf numFmtId="164" fontId="45" fillId="0" borderId="31" xfId="0" applyNumberFormat="1" applyFont="1" applyBorder="1"/>
    <xf numFmtId="0" fontId="45" fillId="2" borderId="50" xfId="0" applyFont="1" applyFill="1" applyBorder="1"/>
    <xf numFmtId="0" fontId="1" fillId="0" borderId="31" xfId="0" applyFont="1" applyBorder="1" applyAlignment="1">
      <alignment wrapText="1"/>
    </xf>
    <xf numFmtId="0" fontId="13" fillId="0" borderId="31" xfId="0" applyFont="1" applyBorder="1" applyAlignment="1">
      <alignment wrapText="1"/>
    </xf>
    <xf numFmtId="0" fontId="10" fillId="0" borderId="36" xfId="0" applyFont="1" applyBorder="1"/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 wrapText="1"/>
    </xf>
    <xf numFmtId="2" fontId="25" fillId="2" borderId="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25" fillId="2" borderId="1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1" xfId="0" applyFont="1" applyBorder="1" applyAlignment="1">
      <alignment vertical="center"/>
    </xf>
    <xf numFmtId="0" fontId="25" fillId="0" borderId="21" xfId="0" applyFont="1" applyBorder="1" applyAlignment="1">
      <alignment vertical="center" wrapText="1"/>
    </xf>
    <xf numFmtId="2" fontId="25" fillId="2" borderId="21" xfId="0" applyNumberFormat="1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5" fillId="31" borderId="0" xfId="0" applyFont="1" applyFill="1" applyAlignment="1">
      <alignment vertical="center"/>
    </xf>
    <xf numFmtId="0" fontId="25" fillId="13" borderId="0" xfId="0" applyFont="1" applyFill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vertical="center" wrapText="1"/>
    </xf>
    <xf numFmtId="164" fontId="25" fillId="2" borderId="1" xfId="0" applyNumberFormat="1" applyFont="1" applyFill="1" applyBorder="1" applyAlignment="1">
      <alignment horizontal="center" vertical="center"/>
    </xf>
    <xf numFmtId="2" fontId="25" fillId="0" borderId="0" xfId="0" applyNumberFormat="1" applyFont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165" fontId="25" fillId="0" borderId="0" xfId="0" applyNumberFormat="1" applyFont="1" applyAlignment="1">
      <alignment horizontal="center" vertical="center"/>
    </xf>
    <xf numFmtId="164" fontId="25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25" fillId="3" borderId="1" xfId="0" applyFont="1" applyFill="1" applyBorder="1" applyAlignment="1">
      <alignment vertical="center"/>
    </xf>
    <xf numFmtId="2" fontId="25" fillId="3" borderId="0" xfId="0" applyNumberFormat="1" applyFont="1" applyFill="1" applyAlignment="1">
      <alignment horizontal="center" vertical="center"/>
    </xf>
    <xf numFmtId="0" fontId="25" fillId="3" borderId="0" xfId="0" applyFont="1" applyFill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71" fillId="0" borderId="0" xfId="0" applyFont="1" applyAlignment="1">
      <alignment vertical="center" wrapText="1"/>
    </xf>
    <xf numFmtId="0" fontId="25" fillId="32" borderId="0" xfId="0" applyFont="1" applyFill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0" fillId="0" borderId="0" xfId="0"/>
    <xf numFmtId="0" fontId="10" fillId="2" borderId="0" xfId="0" applyFont="1" applyFill="1"/>
    <xf numFmtId="0" fontId="0" fillId="0" borderId="3" xfId="0" applyBorder="1" applyAlignment="1">
      <alignment horizontal="left"/>
    </xf>
    <xf numFmtId="0" fontId="10" fillId="33" borderId="3" xfId="0" applyFont="1" applyFill="1" applyBorder="1" applyAlignment="1">
      <alignment horizontal="center" vertical="center"/>
    </xf>
    <xf numFmtId="2" fontId="4" fillId="33" borderId="3" xfId="0" applyNumberFormat="1" applyFont="1" applyFill="1" applyBorder="1" applyAlignment="1">
      <alignment horizontal="center" vertical="center"/>
    </xf>
    <xf numFmtId="164" fontId="4" fillId="33" borderId="3" xfId="0" applyNumberFormat="1" applyFont="1" applyFill="1" applyBorder="1" applyAlignment="1">
      <alignment horizontal="center" vertical="center"/>
    </xf>
    <xf numFmtId="2" fontId="101" fillId="0" borderId="3" xfId="0" applyNumberFormat="1" applyFont="1" applyBorder="1" applyAlignment="1">
      <alignment horizontal="center" vertical="center"/>
    </xf>
    <xf numFmtId="0" fontId="101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 vertical="center" wrapText="1"/>
    </xf>
    <xf numFmtId="0" fontId="101" fillId="0" borderId="3" xfId="0" applyFont="1" applyBorder="1" applyAlignment="1">
      <alignment horizontal="left" vertical="center" wrapText="1"/>
    </xf>
    <xf numFmtId="0" fontId="101" fillId="0" borderId="3" xfId="0" applyFont="1" applyBorder="1" applyAlignment="1">
      <alignment horizontal="center" vertical="center" wrapText="1"/>
    </xf>
    <xf numFmtId="2" fontId="102" fillId="0" borderId="3" xfId="0" applyNumberFormat="1" applyFont="1" applyBorder="1" applyAlignment="1">
      <alignment horizontal="center"/>
    </xf>
    <xf numFmtId="0" fontId="103" fillId="2" borderId="3" xfId="0" applyFont="1" applyFill="1" applyBorder="1" applyAlignment="1">
      <alignment horizontal="center"/>
    </xf>
    <xf numFmtId="2" fontId="103" fillId="2" borderId="3" xfId="0" applyNumberFormat="1" applyFont="1" applyFill="1" applyBorder="1" applyAlignment="1">
      <alignment horizontal="center"/>
    </xf>
    <xf numFmtId="0" fontId="103" fillId="0" borderId="3" xfId="0" applyFont="1" applyBorder="1" applyAlignment="1">
      <alignment horizontal="center"/>
    </xf>
    <xf numFmtId="2" fontId="103" fillId="0" borderId="3" xfId="0" applyNumberFormat="1" applyFont="1" applyBorder="1" applyAlignment="1">
      <alignment horizontal="center"/>
    </xf>
    <xf numFmtId="0" fontId="55" fillId="2" borderId="0" xfId="0" applyFont="1" applyFill="1" applyBorder="1" applyAlignment="1">
      <alignment wrapText="1"/>
    </xf>
    <xf numFmtId="0" fontId="55" fillId="2" borderId="10" xfId="0" applyFont="1" applyFill="1" applyBorder="1" applyAlignment="1">
      <alignment wrapText="1"/>
    </xf>
    <xf numFmtId="2" fontId="55" fillId="2" borderId="1" xfId="0" applyNumberFormat="1" applyFont="1" applyFill="1" applyBorder="1" applyAlignment="1">
      <alignment horizontal="center"/>
    </xf>
    <xf numFmtId="2" fontId="54" fillId="2" borderId="1" xfId="0" applyNumberFormat="1" applyFont="1" applyFill="1" applyBorder="1" applyAlignment="1">
      <alignment horizontal="center"/>
    </xf>
    <xf numFmtId="2" fontId="105" fillId="2" borderId="3" xfId="0" applyNumberFormat="1" applyFont="1" applyFill="1" applyBorder="1" applyAlignment="1">
      <alignment horizontal="center"/>
    </xf>
    <xf numFmtId="2" fontId="105" fillId="3" borderId="3" xfId="0" applyNumberFormat="1" applyFont="1" applyFill="1" applyBorder="1" applyAlignment="1">
      <alignment horizontal="center"/>
    </xf>
    <xf numFmtId="2" fontId="105" fillId="0" borderId="3" xfId="0" applyNumberFormat="1" applyFont="1" applyBorder="1" applyAlignment="1">
      <alignment horizontal="center"/>
    </xf>
    <xf numFmtId="164" fontId="105" fillId="0" borderId="3" xfId="0" applyNumberFormat="1" applyFont="1" applyBorder="1" applyAlignment="1">
      <alignment horizontal="center"/>
    </xf>
    <xf numFmtId="0" fontId="103" fillId="0" borderId="31" xfId="0" applyFont="1" applyBorder="1" applyAlignment="1">
      <alignment horizontal="center" vertical="center"/>
    </xf>
    <xf numFmtId="2" fontId="103" fillId="0" borderId="31" xfId="0" applyNumberFormat="1" applyFont="1" applyBorder="1" applyAlignment="1">
      <alignment horizontal="center" vertical="center"/>
    </xf>
    <xf numFmtId="0" fontId="103" fillId="2" borderId="1" xfId="0" applyFont="1" applyFill="1" applyBorder="1" applyAlignment="1">
      <alignment horizontal="center" vertical="center" wrapText="1"/>
    </xf>
    <xf numFmtId="2" fontId="103" fillId="0" borderId="1" xfId="0" applyNumberFormat="1" applyFont="1" applyBorder="1" applyAlignment="1">
      <alignment horizontal="center" vertical="center"/>
    </xf>
    <xf numFmtId="0" fontId="104" fillId="0" borderId="3" xfId="0" applyFont="1" applyBorder="1" applyAlignment="1">
      <alignment horizontal="center" vertical="center" wrapText="1"/>
    </xf>
    <xf numFmtId="0" fontId="106" fillId="0" borderId="3" xfId="0" applyFont="1" applyBorder="1" applyAlignment="1">
      <alignment horizontal="center"/>
    </xf>
    <xf numFmtId="0" fontId="104" fillId="2" borderId="3" xfId="0" applyFont="1" applyFill="1" applyBorder="1" applyAlignment="1">
      <alignment horizontal="center" vertical="center"/>
    </xf>
    <xf numFmtId="2" fontId="104" fillId="2" borderId="31" xfId="0" applyNumberFormat="1" applyFont="1" applyFill="1" applyBorder="1" applyAlignment="1">
      <alignment horizontal="center"/>
    </xf>
    <xf numFmtId="2" fontId="104" fillId="0" borderId="31" xfId="0" applyNumberFormat="1" applyFont="1" applyBorder="1" applyAlignment="1">
      <alignment horizontal="center"/>
    </xf>
    <xf numFmtId="2" fontId="104" fillId="2" borderId="5" xfId="0" applyNumberFormat="1" applyFont="1" applyFill="1" applyBorder="1" applyAlignment="1">
      <alignment horizontal="center"/>
    </xf>
    <xf numFmtId="2" fontId="104" fillId="2" borderId="3" xfId="0" applyNumberFormat="1" applyFont="1" applyFill="1" applyBorder="1" applyAlignment="1">
      <alignment horizontal="center"/>
    </xf>
    <xf numFmtId="2" fontId="104" fillId="2" borderId="33" xfId="0" applyNumberFormat="1" applyFont="1" applyFill="1" applyBorder="1" applyAlignment="1">
      <alignment horizontal="center"/>
    </xf>
    <xf numFmtId="2" fontId="104" fillId="0" borderId="33" xfId="0" applyNumberFormat="1" applyFont="1" applyBorder="1" applyAlignment="1">
      <alignment horizontal="center"/>
    </xf>
    <xf numFmtId="2" fontId="104" fillId="0" borderId="3" xfId="0" applyNumberFormat="1" applyFont="1" applyBorder="1" applyAlignment="1">
      <alignment horizontal="center"/>
    </xf>
    <xf numFmtId="2" fontId="104" fillId="3" borderId="1" xfId="0" applyNumberFormat="1" applyFont="1" applyFill="1" applyBorder="1" applyAlignment="1">
      <alignment horizontal="center"/>
    </xf>
    <xf numFmtId="2" fontId="104" fillId="3" borderId="31" xfId="0" applyNumberFormat="1" applyFont="1" applyFill="1" applyBorder="1" applyAlignment="1">
      <alignment horizontal="center"/>
    </xf>
    <xf numFmtId="2" fontId="104" fillId="3" borderId="26" xfId="0" applyNumberFormat="1" applyFont="1" applyFill="1" applyBorder="1" applyAlignment="1">
      <alignment horizontal="center"/>
    </xf>
    <xf numFmtId="2" fontId="104" fillId="0" borderId="26" xfId="0" applyNumberFormat="1" applyFont="1" applyBorder="1" applyAlignment="1">
      <alignment horizontal="center"/>
    </xf>
    <xf numFmtId="2" fontId="104" fillId="3" borderId="31" xfId="0" applyNumberFormat="1" applyFont="1" applyFill="1" applyBorder="1" applyAlignment="1">
      <alignment horizontal="center" wrapText="1"/>
    </xf>
    <xf numFmtId="2" fontId="104" fillId="3" borderId="24" xfId="0" applyNumberFormat="1" applyFont="1" applyFill="1" applyBorder="1" applyAlignment="1">
      <alignment horizontal="center" wrapText="1"/>
    </xf>
    <xf numFmtId="2" fontId="104" fillId="2" borderId="24" xfId="0" applyNumberFormat="1" applyFont="1" applyFill="1" applyBorder="1" applyAlignment="1">
      <alignment horizontal="center"/>
    </xf>
    <xf numFmtId="2" fontId="104" fillId="3" borderId="3" xfId="0" applyNumberFormat="1" applyFont="1" applyFill="1" applyBorder="1" applyAlignment="1">
      <alignment horizontal="center"/>
    </xf>
    <xf numFmtId="0" fontId="104" fillId="3" borderId="3" xfId="0" applyFont="1" applyFill="1" applyBorder="1" applyAlignment="1">
      <alignment horizontal="center"/>
    </xf>
    <xf numFmtId="2" fontId="104" fillId="2" borderId="3" xfId="0" applyNumberFormat="1" applyFont="1" applyFill="1" applyBorder="1" applyAlignment="1">
      <alignment horizontal="center" vertical="center"/>
    </xf>
    <xf numFmtId="2" fontId="104" fillId="3" borderId="1" xfId="0" applyNumberFormat="1" applyFont="1" applyFill="1" applyBorder="1" applyAlignment="1">
      <alignment horizontal="center" wrapText="1"/>
    </xf>
    <xf numFmtId="2" fontId="104" fillId="2" borderId="1" xfId="0" applyNumberFormat="1" applyFont="1" applyFill="1" applyBorder="1" applyAlignment="1">
      <alignment horizontal="center"/>
    </xf>
    <xf numFmtId="2" fontId="104" fillId="9" borderId="3" xfId="0" applyNumberFormat="1" applyFont="1" applyFill="1" applyBorder="1" applyAlignment="1">
      <alignment horizontal="center"/>
    </xf>
    <xf numFmtId="2" fontId="104" fillId="7" borderId="3" xfId="0" applyNumberFormat="1" applyFont="1" applyFill="1" applyBorder="1" applyAlignment="1">
      <alignment horizontal="center"/>
    </xf>
    <xf numFmtId="2" fontId="104" fillId="7" borderId="30" xfId="0" applyNumberFormat="1" applyFont="1" applyFill="1" applyBorder="1" applyAlignment="1">
      <alignment horizontal="center"/>
    </xf>
    <xf numFmtId="0" fontId="104" fillId="7" borderId="30" xfId="0" applyFont="1" applyFill="1" applyBorder="1" applyAlignment="1">
      <alignment horizontal="center"/>
    </xf>
    <xf numFmtId="2" fontId="104" fillId="3" borderId="33" xfId="0" applyNumberFormat="1" applyFont="1" applyFill="1" applyBorder="1" applyAlignment="1">
      <alignment horizontal="center"/>
    </xf>
    <xf numFmtId="2" fontId="104" fillId="12" borderId="3" xfId="0" applyNumberFormat="1" applyFont="1" applyFill="1" applyBorder="1" applyAlignment="1">
      <alignment horizontal="center"/>
    </xf>
    <xf numFmtId="2" fontId="104" fillId="12" borderId="26" xfId="0" applyNumberFormat="1" applyFont="1" applyFill="1" applyBorder="1" applyAlignment="1">
      <alignment horizontal="center"/>
    </xf>
    <xf numFmtId="2" fontId="104" fillId="12" borderId="1" xfId="0" applyNumberFormat="1" applyFont="1" applyFill="1" applyBorder="1" applyAlignment="1">
      <alignment horizontal="center"/>
    </xf>
    <xf numFmtId="2" fontId="107" fillId="2" borderId="10" xfId="0" applyNumberFormat="1" applyFont="1" applyFill="1" applyBorder="1" applyAlignment="1">
      <alignment horizontal="center" vertical="center"/>
    </xf>
    <xf numFmtId="2" fontId="107" fillId="33" borderId="10" xfId="0" applyNumberFormat="1" applyFont="1" applyFill="1" applyBorder="1" applyAlignment="1">
      <alignment horizontal="center" vertical="center"/>
    </xf>
    <xf numFmtId="2" fontId="107" fillId="2" borderId="9" xfId="0" applyNumberFormat="1" applyFont="1" applyFill="1" applyBorder="1" applyAlignment="1">
      <alignment horizontal="center" vertical="center"/>
    </xf>
    <xf numFmtId="2" fontId="107" fillId="2" borderId="3" xfId="0" applyNumberFormat="1" applyFont="1" applyFill="1" applyBorder="1" applyAlignment="1">
      <alignment horizontal="center" vertical="center"/>
    </xf>
    <xf numFmtId="2" fontId="107" fillId="2" borderId="26" xfId="0" applyNumberFormat="1" applyFont="1" applyFill="1" applyBorder="1" applyAlignment="1">
      <alignment horizontal="center" vertical="center"/>
    </xf>
    <xf numFmtId="2" fontId="107" fillId="2" borderId="0" xfId="0" applyNumberFormat="1" applyFont="1" applyFill="1" applyAlignment="1">
      <alignment horizontal="center" vertical="center"/>
    </xf>
    <xf numFmtId="164" fontId="107" fillId="2" borderId="1" xfId="0" applyNumberFormat="1" applyFont="1" applyFill="1" applyBorder="1" applyAlignment="1">
      <alignment horizontal="center" vertical="center"/>
    </xf>
    <xf numFmtId="2" fontId="107" fillId="2" borderId="1" xfId="0" applyNumberFormat="1" applyFont="1" applyFill="1" applyBorder="1" applyAlignment="1">
      <alignment horizontal="center" vertical="center"/>
    </xf>
    <xf numFmtId="1" fontId="107" fillId="2" borderId="1" xfId="0" applyNumberFormat="1" applyFont="1" applyFill="1" applyBorder="1" applyAlignment="1">
      <alignment horizontal="center" vertical="center"/>
    </xf>
    <xf numFmtId="2" fontId="104" fillId="3" borderId="1" xfId="0" applyNumberFormat="1" applyFont="1" applyFill="1" applyBorder="1" applyAlignment="1">
      <alignment horizontal="center" vertical="center"/>
    </xf>
    <xf numFmtId="0" fontId="107" fillId="2" borderId="1" xfId="0" applyFont="1" applyFill="1" applyBorder="1" applyAlignment="1">
      <alignment horizontal="center" vertical="center"/>
    </xf>
    <xf numFmtId="0" fontId="107" fillId="3" borderId="6" xfId="0" applyFont="1" applyFill="1" applyBorder="1" applyAlignment="1">
      <alignment horizontal="center" vertical="center" wrapText="1"/>
    </xf>
    <xf numFmtId="2" fontId="107" fillId="3" borderId="9" xfId="0" applyNumberFormat="1" applyFont="1" applyFill="1" applyBorder="1" applyAlignment="1">
      <alignment horizontal="center" vertical="center"/>
    </xf>
    <xf numFmtId="2" fontId="107" fillId="3" borderId="3" xfId="0" applyNumberFormat="1" applyFont="1" applyFill="1" applyBorder="1" applyAlignment="1">
      <alignment horizontal="center" vertical="center"/>
    </xf>
    <xf numFmtId="2" fontId="107" fillId="3" borderId="6" xfId="0" applyNumberFormat="1" applyFont="1" applyFill="1" applyBorder="1" applyAlignment="1">
      <alignment horizontal="center" vertical="center"/>
    </xf>
    <xf numFmtId="0" fontId="107" fillId="3" borderId="6" xfId="0" applyFont="1" applyFill="1" applyBorder="1" applyAlignment="1">
      <alignment horizontal="center" vertical="center"/>
    </xf>
    <xf numFmtId="0" fontId="107" fillId="3" borderId="10" xfId="0" applyFont="1" applyFill="1" applyBorder="1" applyAlignment="1">
      <alignment horizontal="center" vertical="center"/>
    </xf>
    <xf numFmtId="0" fontId="107" fillId="2" borderId="17" xfId="0" applyFont="1" applyFill="1" applyBorder="1" applyAlignment="1">
      <alignment horizontal="center" vertical="center"/>
    </xf>
    <xf numFmtId="0" fontId="107" fillId="2" borderId="19" xfId="0" applyFont="1" applyFill="1" applyBorder="1" applyAlignment="1">
      <alignment horizontal="center" vertical="center"/>
    </xf>
    <xf numFmtId="2" fontId="108" fillId="2" borderId="3" xfId="0" applyNumberFormat="1" applyFont="1" applyFill="1" applyBorder="1" applyAlignment="1">
      <alignment horizontal="center" vertical="center"/>
    </xf>
    <xf numFmtId="0" fontId="107" fillId="2" borderId="22" xfId="0" applyFont="1" applyFill="1" applyBorder="1" applyAlignment="1">
      <alignment horizontal="center" vertical="center"/>
    </xf>
    <xf numFmtId="2" fontId="107" fillId="2" borderId="25" xfId="0" applyNumberFormat="1" applyFont="1" applyFill="1" applyBorder="1" applyAlignment="1">
      <alignment horizontal="center" vertical="center"/>
    </xf>
    <xf numFmtId="0" fontId="107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2" fontId="108" fillId="2" borderId="31" xfId="0" applyNumberFormat="1" applyFont="1" applyFill="1" applyBorder="1" applyAlignment="1">
      <alignment horizontal="center" vertical="center"/>
    </xf>
    <xf numFmtId="2" fontId="108" fillId="2" borderId="26" xfId="0" applyNumberFormat="1" applyFont="1" applyFill="1" applyBorder="1" applyAlignment="1">
      <alignment horizontal="center" vertical="center"/>
    </xf>
    <xf numFmtId="0" fontId="104" fillId="3" borderId="3" xfId="0" applyFont="1" applyFill="1" applyBorder="1" applyAlignment="1">
      <alignment horizontal="center" wrapText="1"/>
    </xf>
    <xf numFmtId="0" fontId="104" fillId="3" borderId="3" xfId="0" applyFont="1" applyFill="1" applyBorder="1" applyAlignment="1">
      <alignment horizontal="center" vertical="center" wrapText="1"/>
    </xf>
    <xf numFmtId="0" fontId="108" fillId="2" borderId="3" xfId="0" applyFont="1" applyFill="1" applyBorder="1" applyAlignment="1">
      <alignment horizontal="center" wrapText="1"/>
    </xf>
    <xf numFmtId="2" fontId="108" fillId="2" borderId="3" xfId="0" applyNumberFormat="1" applyFont="1" applyFill="1" applyBorder="1" applyAlignment="1">
      <alignment horizontal="center" vertical="center" wrapText="1"/>
    </xf>
    <xf numFmtId="2" fontId="108" fillId="2" borderId="3" xfId="0" applyNumberFormat="1" applyFont="1" applyFill="1" applyBorder="1" applyAlignment="1">
      <alignment horizontal="center" wrapText="1"/>
    </xf>
    <xf numFmtId="0" fontId="104" fillId="0" borderId="3" xfId="0" applyFont="1" applyBorder="1" applyAlignment="1">
      <alignment horizontal="center"/>
    </xf>
    <xf numFmtId="1" fontId="112" fillId="0" borderId="73" xfId="0" applyNumberFormat="1" applyFont="1" applyBorder="1" applyAlignment="1">
      <alignment horizontal="center"/>
    </xf>
    <xf numFmtId="1" fontId="112" fillId="3" borderId="73" xfId="0" applyNumberFormat="1" applyFont="1" applyFill="1" applyBorder="1" applyAlignment="1">
      <alignment horizontal="center"/>
    </xf>
    <xf numFmtId="0" fontId="101" fillId="3" borderId="3" xfId="0" applyFont="1" applyFill="1" applyBorder="1" applyAlignment="1">
      <alignment horizontal="center" vertical="center" wrapText="1"/>
    </xf>
    <xf numFmtId="2" fontId="101" fillId="3" borderId="3" xfId="0" applyNumberFormat="1" applyFont="1" applyFill="1" applyBorder="1" applyAlignment="1">
      <alignment horizontal="center" vertical="center" wrapText="1"/>
    </xf>
    <xf numFmtId="0" fontId="101" fillId="7" borderId="3" xfId="0" applyFont="1" applyFill="1" applyBorder="1" applyAlignment="1">
      <alignment horizontal="center" vertical="center" wrapText="1"/>
    </xf>
    <xf numFmtId="0" fontId="101" fillId="7" borderId="3" xfId="0" applyFont="1" applyFill="1" applyBorder="1" applyAlignment="1">
      <alignment horizontal="center" vertical="center"/>
    </xf>
    <xf numFmtId="0" fontId="101" fillId="3" borderId="3" xfId="0" applyFont="1" applyFill="1" applyBorder="1" applyAlignment="1">
      <alignment horizontal="center" vertical="center"/>
    </xf>
    <xf numFmtId="2" fontId="101" fillId="3" borderId="3" xfId="0" applyNumberFormat="1" applyFont="1" applyFill="1" applyBorder="1" applyAlignment="1">
      <alignment horizontal="center" vertical="center"/>
    </xf>
    <xf numFmtId="0" fontId="101" fillId="3" borderId="3" xfId="0" applyFont="1" applyFill="1" applyBorder="1" applyAlignment="1">
      <alignment horizontal="left" vertical="center" wrapText="1"/>
    </xf>
    <xf numFmtId="0" fontId="101" fillId="23" borderId="3" xfId="0" applyFont="1" applyFill="1" applyBorder="1" applyAlignment="1">
      <alignment horizontal="left" vertical="center" wrapText="1"/>
    </xf>
    <xf numFmtId="0" fontId="101" fillId="2" borderId="3" xfId="0" applyFont="1" applyFill="1" applyBorder="1" applyAlignment="1">
      <alignment horizontal="left" vertical="center" wrapText="1"/>
    </xf>
    <xf numFmtId="0" fontId="101" fillId="7" borderId="3" xfId="0" applyFont="1" applyFill="1" applyBorder="1" applyAlignment="1">
      <alignment horizontal="left" vertical="center" wrapText="1"/>
    </xf>
    <xf numFmtId="2" fontId="104" fillId="3" borderId="3" xfId="0" applyNumberFormat="1" applyFont="1" applyFill="1" applyBorder="1" applyAlignment="1">
      <alignment horizontal="center" vertical="center" wrapText="1"/>
    </xf>
    <xf numFmtId="2" fontId="104" fillId="0" borderId="3" xfId="0" applyNumberFormat="1" applyFont="1" applyBorder="1" applyAlignment="1">
      <alignment horizontal="center" vertical="center"/>
    </xf>
    <xf numFmtId="0" fontId="101" fillId="0" borderId="3" xfId="0" applyFont="1" applyBorder="1" applyAlignment="1">
      <alignment horizontal="center" vertical="center"/>
    </xf>
    <xf numFmtId="0" fontId="101" fillId="3" borderId="0" xfId="0" applyFont="1" applyFill="1" applyAlignment="1">
      <alignment horizontal="center" vertical="center" wrapText="1"/>
    </xf>
    <xf numFmtId="0" fontId="101" fillId="8" borderId="3" xfId="0" applyFont="1" applyFill="1" applyBorder="1" applyAlignment="1">
      <alignment horizontal="center" vertical="center"/>
    </xf>
    <xf numFmtId="2" fontId="104" fillId="8" borderId="3" xfId="0" applyNumberFormat="1" applyFont="1" applyFill="1" applyBorder="1" applyAlignment="1">
      <alignment horizontal="center" vertical="center"/>
    </xf>
    <xf numFmtId="0" fontId="101" fillId="3" borderId="0" xfId="0" applyFont="1" applyFill="1" applyAlignment="1">
      <alignment horizontal="left" vertical="center" wrapText="1"/>
    </xf>
    <xf numFmtId="0" fontId="101" fillId="8" borderId="3" xfId="0" applyFont="1" applyFill="1" applyBorder="1" applyAlignment="1">
      <alignment horizontal="left" vertical="center" wrapText="1"/>
    </xf>
    <xf numFmtId="0" fontId="101" fillId="0" borderId="31" xfId="0" applyFont="1" applyBorder="1" applyAlignment="1">
      <alignment horizontal="center" vertical="center"/>
    </xf>
    <xf numFmtId="0" fontId="101" fillId="0" borderId="31" xfId="0" applyFont="1" applyBorder="1" applyAlignment="1">
      <alignment horizontal="left" vertical="center" wrapText="1"/>
    </xf>
    <xf numFmtId="0" fontId="101" fillId="0" borderId="31" xfId="0" applyFont="1" applyBorder="1" applyAlignment="1">
      <alignment horizontal="center" vertical="center" wrapText="1"/>
    </xf>
    <xf numFmtId="2" fontId="101" fillId="0" borderId="31" xfId="0" applyNumberFormat="1" applyFont="1" applyBorder="1" applyAlignment="1">
      <alignment horizontal="center" vertical="center"/>
    </xf>
    <xf numFmtId="2" fontId="104" fillId="0" borderId="31" xfId="0" applyNumberFormat="1" applyFont="1" applyBorder="1" applyAlignment="1">
      <alignment horizontal="center" vertical="center"/>
    </xf>
    <xf numFmtId="0" fontId="101" fillId="0" borderId="25" xfId="0" applyFont="1" applyBorder="1" applyAlignment="1">
      <alignment horizontal="center" vertical="center"/>
    </xf>
    <xf numFmtId="0" fontId="101" fillId="0" borderId="25" xfId="0" applyFont="1" applyBorder="1" applyAlignment="1">
      <alignment horizontal="left" vertical="center" wrapText="1"/>
    </xf>
    <xf numFmtId="0" fontId="101" fillId="0" borderId="25" xfId="0" applyFont="1" applyBorder="1" applyAlignment="1">
      <alignment horizontal="center" vertical="center" wrapText="1"/>
    </xf>
    <xf numFmtId="2" fontId="101" fillId="0" borderId="25" xfId="0" applyNumberFormat="1" applyFont="1" applyBorder="1" applyAlignment="1">
      <alignment horizontal="center" vertical="center"/>
    </xf>
    <xf numFmtId="2" fontId="104" fillId="0" borderId="25" xfId="0" applyNumberFormat="1" applyFont="1" applyBorder="1" applyAlignment="1">
      <alignment horizontal="center" vertical="center"/>
    </xf>
    <xf numFmtId="164" fontId="101" fillId="0" borderId="3" xfId="0" applyNumberFormat="1" applyFont="1" applyBorder="1" applyAlignment="1">
      <alignment horizontal="center" vertical="center" wrapText="1"/>
    </xf>
    <xf numFmtId="0" fontId="101" fillId="18" borderId="3" xfId="0" applyFont="1" applyFill="1" applyBorder="1" applyAlignment="1">
      <alignment horizontal="center" vertical="center" wrapText="1"/>
    </xf>
    <xf numFmtId="2" fontId="101" fillId="0" borderId="3" xfId="0" applyNumberFormat="1" applyFont="1" applyBorder="1" applyAlignment="1">
      <alignment horizontal="center" vertical="center" wrapText="1"/>
    </xf>
    <xf numFmtId="0" fontId="101" fillId="0" borderId="1" xfId="0" applyFont="1" applyBorder="1" applyAlignment="1">
      <alignment horizontal="center" vertical="center"/>
    </xf>
    <xf numFmtId="0" fontId="101" fillId="0" borderId="1" xfId="0" applyFont="1" applyBorder="1" applyAlignment="1">
      <alignment horizontal="left" vertical="center" wrapText="1"/>
    </xf>
    <xf numFmtId="0" fontId="101" fillId="0" borderId="1" xfId="0" applyFont="1" applyBorder="1" applyAlignment="1">
      <alignment horizontal="center" vertical="center" wrapText="1"/>
    </xf>
    <xf numFmtId="2" fontId="104" fillId="0" borderId="1" xfId="0" applyNumberFormat="1" applyFont="1" applyBorder="1" applyAlignment="1">
      <alignment horizontal="center" vertical="center"/>
    </xf>
    <xf numFmtId="0" fontId="69" fillId="3" borderId="0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wrapText="1"/>
    </xf>
    <xf numFmtId="0" fontId="104" fillId="3" borderId="71" xfId="0" applyFont="1" applyFill="1" applyBorder="1" applyAlignment="1">
      <alignment horizontal="center" vertical="center" wrapText="1"/>
    </xf>
    <xf numFmtId="2" fontId="104" fillId="3" borderId="66" xfId="0" applyNumberFormat="1" applyFont="1" applyFill="1" applyBorder="1" applyAlignment="1">
      <alignment horizontal="center" vertical="center" wrapText="1"/>
    </xf>
    <xf numFmtId="0" fontId="0" fillId="3" borderId="0" xfId="0" applyFill="1" applyBorder="1"/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2" fontId="104" fillId="3" borderId="71" xfId="0" applyNumberFormat="1" applyFont="1" applyFill="1" applyBorder="1" applyAlignment="1">
      <alignment horizontal="center" vertical="center" wrapText="1"/>
    </xf>
    <xf numFmtId="2" fontId="104" fillId="0" borderId="71" xfId="0" applyNumberFormat="1" applyFont="1" applyBorder="1" applyAlignment="1">
      <alignment horizontal="center" vertical="center"/>
    </xf>
    <xf numFmtId="2" fontId="104" fillId="7" borderId="71" xfId="0" applyNumberFormat="1" applyFont="1" applyFill="1" applyBorder="1" applyAlignment="1">
      <alignment horizontal="center" vertical="center"/>
    </xf>
    <xf numFmtId="2" fontId="104" fillId="3" borderId="71" xfId="0" applyNumberFormat="1" applyFont="1" applyFill="1" applyBorder="1" applyAlignment="1">
      <alignment horizontal="center" vertical="center"/>
    </xf>
    <xf numFmtId="0" fontId="101" fillId="34" borderId="3" xfId="0" applyFont="1" applyFill="1" applyBorder="1" applyAlignment="1">
      <alignment horizontal="left" vertical="center" wrapText="1"/>
    </xf>
    <xf numFmtId="0" fontId="113" fillId="3" borderId="3" xfId="0" applyFont="1" applyFill="1" applyBorder="1" applyAlignment="1">
      <alignment horizontal="center" vertical="top" wrapText="1"/>
    </xf>
    <xf numFmtId="0" fontId="103" fillId="15" borderId="33" xfId="0" applyFont="1" applyFill="1" applyBorder="1" applyAlignment="1">
      <alignment horizontal="center" vertical="center" wrapText="1"/>
    </xf>
    <xf numFmtId="0" fontId="103" fillId="15" borderId="31" xfId="0" applyFont="1" applyFill="1" applyBorder="1" applyAlignment="1">
      <alignment horizontal="center" vertical="center" wrapText="1"/>
    </xf>
    <xf numFmtId="0" fontId="103" fillId="15" borderId="26" xfId="0" applyFont="1" applyFill="1" applyBorder="1" applyAlignment="1">
      <alignment horizontal="center" vertical="center" wrapText="1"/>
    </xf>
    <xf numFmtId="0" fontId="103" fillId="15" borderId="37" xfId="0" applyFont="1" applyFill="1" applyBorder="1" applyAlignment="1">
      <alignment horizontal="center" vertical="center" wrapText="1"/>
    </xf>
    <xf numFmtId="0" fontId="103" fillId="15" borderId="3" xfId="0" applyFont="1" applyFill="1" applyBorder="1" applyAlignment="1">
      <alignment horizontal="center" vertical="center" wrapText="1"/>
    </xf>
    <xf numFmtId="0" fontId="103" fillId="15" borderId="3" xfId="0" applyFont="1" applyFill="1" applyBorder="1" applyAlignment="1">
      <alignment horizontal="center" vertical="center"/>
    </xf>
    <xf numFmtId="0" fontId="103" fillId="15" borderId="0" xfId="0" applyFont="1" applyFill="1" applyAlignment="1">
      <alignment horizontal="center" vertical="center" wrapText="1"/>
    </xf>
    <xf numFmtId="0" fontId="73" fillId="35" borderId="1" xfId="0" applyFont="1" applyFill="1" applyBorder="1" applyAlignment="1">
      <alignment horizontal="center" vertical="center"/>
    </xf>
    <xf numFmtId="0" fontId="29" fillId="36" borderId="1" xfId="0" applyFont="1" applyFill="1" applyBorder="1" applyAlignment="1">
      <alignment horizontal="center" vertical="center"/>
    </xf>
    <xf numFmtId="0" fontId="73" fillId="29" borderId="1" xfId="0" applyFont="1" applyFill="1" applyBorder="1" applyAlignment="1">
      <alignment horizontal="center" vertical="center"/>
    </xf>
    <xf numFmtId="0" fontId="73" fillId="37" borderId="1" xfId="0" applyFont="1" applyFill="1" applyBorder="1" applyAlignment="1">
      <alignment horizontal="center" vertical="center"/>
    </xf>
    <xf numFmtId="0" fontId="29" fillId="29" borderId="1" xfId="0" applyFont="1" applyFill="1" applyBorder="1" applyAlignment="1">
      <alignment horizontal="center" vertical="center"/>
    </xf>
    <xf numFmtId="0" fontId="29" fillId="35" borderId="1" xfId="0" applyFont="1" applyFill="1" applyBorder="1" applyAlignment="1">
      <alignment horizontal="center" vertical="center"/>
    </xf>
    <xf numFmtId="0" fontId="29" fillId="37" borderId="1" xfId="0" applyFont="1" applyFill="1" applyBorder="1" applyAlignment="1">
      <alignment horizontal="center" vertical="center"/>
    </xf>
    <xf numFmtId="0" fontId="73" fillId="36" borderId="1" xfId="0" applyFont="1" applyFill="1" applyBorder="1" applyAlignment="1">
      <alignment horizontal="center" vertical="center"/>
    </xf>
    <xf numFmtId="0" fontId="103" fillId="29" borderId="1" xfId="0" applyFont="1" applyFill="1" applyBorder="1" applyAlignment="1">
      <alignment horizontal="center" vertical="center"/>
    </xf>
    <xf numFmtId="0" fontId="103" fillId="35" borderId="1" xfId="0" applyFont="1" applyFill="1" applyBorder="1" applyAlignment="1">
      <alignment horizontal="center" vertical="center"/>
    </xf>
    <xf numFmtId="0" fontId="103" fillId="36" borderId="1" xfId="0" applyFont="1" applyFill="1" applyBorder="1" applyAlignment="1">
      <alignment horizontal="center" vertical="center"/>
    </xf>
    <xf numFmtId="0" fontId="103" fillId="37" borderId="1" xfId="0" applyFont="1" applyFill="1" applyBorder="1" applyAlignment="1">
      <alignment horizontal="center" vertical="center"/>
    </xf>
    <xf numFmtId="0" fontId="54" fillId="15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104" fillId="15" borderId="36" xfId="0" applyFont="1" applyFill="1" applyBorder="1" applyAlignment="1">
      <alignment horizontal="center" vertical="center" wrapText="1"/>
    </xf>
    <xf numFmtId="2" fontId="104" fillId="2" borderId="1" xfId="0" applyNumberFormat="1" applyFont="1" applyFill="1" applyBorder="1" applyAlignment="1">
      <alignment horizontal="center" vertical="center"/>
    </xf>
    <xf numFmtId="0" fontId="104" fillId="15" borderId="1" xfId="0" applyFont="1" applyFill="1" applyBorder="1" applyAlignment="1">
      <alignment horizontal="center" vertical="center" wrapText="1"/>
    </xf>
    <xf numFmtId="0" fontId="109" fillId="0" borderId="1" xfId="0" applyFont="1" applyBorder="1" applyAlignment="1">
      <alignment horizontal="center" vertical="center"/>
    </xf>
    <xf numFmtId="0" fontId="102" fillId="2" borderId="31" xfId="0" applyFont="1" applyFill="1" applyBorder="1" applyAlignment="1">
      <alignment horizontal="left" vertical="center" wrapText="1"/>
    </xf>
    <xf numFmtId="0" fontId="102" fillId="2" borderId="31" xfId="0" applyFont="1" applyFill="1" applyBorder="1" applyAlignment="1">
      <alignment horizontal="center" vertical="center" wrapText="1"/>
    </xf>
    <xf numFmtId="0" fontId="103" fillId="2" borderId="31" xfId="0" applyFont="1" applyFill="1" applyBorder="1" applyAlignment="1">
      <alignment horizontal="center" vertical="center" wrapText="1"/>
    </xf>
    <xf numFmtId="0" fontId="104" fillId="15" borderId="75" xfId="0" applyFont="1" applyFill="1" applyBorder="1" applyAlignment="1">
      <alignment horizontal="center" vertical="center" wrapText="1"/>
    </xf>
    <xf numFmtId="0" fontId="104" fillId="15" borderId="76" xfId="0" applyFont="1" applyFill="1" applyBorder="1" applyAlignment="1">
      <alignment horizontal="center" vertical="center" wrapText="1"/>
    </xf>
    <xf numFmtId="0" fontId="104" fillId="15" borderId="24" xfId="0" applyFont="1" applyFill="1" applyBorder="1" applyAlignment="1">
      <alignment horizontal="center" vertical="center" wrapText="1"/>
    </xf>
    <xf numFmtId="0" fontId="54" fillId="15" borderId="3" xfId="0" applyFont="1" applyFill="1" applyBorder="1" applyAlignment="1">
      <alignment horizontal="center" vertical="center" wrapText="1"/>
    </xf>
    <xf numFmtId="0" fontId="23" fillId="2" borderId="33" xfId="0" applyFont="1" applyFill="1" applyBorder="1" applyAlignment="1">
      <alignment horizontal="center" vertical="center"/>
    </xf>
    <xf numFmtId="0" fontId="25" fillId="0" borderId="26" xfId="0" applyFont="1" applyBorder="1" applyAlignment="1">
      <alignment horizontal="center"/>
    </xf>
    <xf numFmtId="0" fontId="28" fillId="8" borderId="31" xfId="0" applyFont="1" applyFill="1" applyBorder="1" applyAlignment="1">
      <alignment horizontal="center" wrapText="1"/>
    </xf>
    <xf numFmtId="0" fontId="25" fillId="8" borderId="31" xfId="0" applyFont="1" applyFill="1" applyBorder="1" applyAlignment="1">
      <alignment wrapText="1"/>
    </xf>
    <xf numFmtId="0" fontId="25" fillId="8" borderId="31" xfId="0" applyFont="1" applyFill="1" applyBorder="1" applyAlignment="1">
      <alignment horizontal="center" wrapText="1"/>
    </xf>
    <xf numFmtId="2" fontId="25" fillId="8" borderId="31" xfId="0" applyNumberFormat="1" applyFont="1" applyFill="1" applyBorder="1" applyAlignment="1">
      <alignment horizontal="center"/>
    </xf>
    <xf numFmtId="2" fontId="104" fillId="8" borderId="31" xfId="0" applyNumberFormat="1" applyFont="1" applyFill="1" applyBorder="1" applyAlignment="1">
      <alignment horizontal="center"/>
    </xf>
    <xf numFmtId="0" fontId="25" fillId="3" borderId="3" xfId="0" applyFont="1" applyFill="1" applyBorder="1" applyAlignment="1">
      <alignment horizontal="left"/>
    </xf>
    <xf numFmtId="0" fontId="25" fillId="3" borderId="3" xfId="0" applyFont="1" applyFill="1" applyBorder="1" applyAlignment="1">
      <alignment horizontal="left" wrapText="1"/>
    </xf>
    <xf numFmtId="0" fontId="25" fillId="0" borderId="21" xfId="0" applyFont="1" applyBorder="1" applyAlignment="1">
      <alignment wrapText="1"/>
    </xf>
    <xf numFmtId="0" fontId="25" fillId="2" borderId="21" xfId="0" applyFont="1" applyFill="1" applyBorder="1" applyAlignment="1">
      <alignment wrapText="1"/>
    </xf>
    <xf numFmtId="0" fontId="25" fillId="2" borderId="0" xfId="0" applyFont="1" applyFill="1" applyBorder="1" applyAlignment="1">
      <alignment wrapText="1"/>
    </xf>
    <xf numFmtId="0" fontId="25" fillId="2" borderId="11" xfId="0" applyFont="1" applyFill="1" applyBorder="1" applyAlignment="1">
      <alignment wrapText="1"/>
    </xf>
    <xf numFmtId="0" fontId="25" fillId="22" borderId="11" xfId="0" applyFont="1" applyFill="1" applyBorder="1" applyAlignment="1">
      <alignment wrapText="1"/>
    </xf>
    <xf numFmtId="0" fontId="25" fillId="3" borderId="11" xfId="0" applyFont="1" applyFill="1" applyBorder="1" applyAlignment="1">
      <alignment wrapText="1"/>
    </xf>
    <xf numFmtId="0" fontId="25" fillId="0" borderId="0" xfId="0" applyFont="1" applyBorder="1" applyAlignment="1">
      <alignment wrapText="1"/>
    </xf>
    <xf numFmtId="0" fontId="25" fillId="0" borderId="11" xfId="0" applyFont="1" applyBorder="1"/>
    <xf numFmtId="0" fontId="101" fillId="0" borderId="3" xfId="0" applyFont="1" applyBorder="1" applyAlignment="1">
      <alignment horizontal="center" wrapText="1"/>
    </xf>
    <xf numFmtId="0" fontId="101" fillId="0" borderId="31" xfId="0" applyFont="1" applyBorder="1" applyAlignment="1">
      <alignment horizontal="center" wrapText="1"/>
    </xf>
    <xf numFmtId="0" fontId="101" fillId="0" borderId="0" xfId="0" applyFont="1" applyAlignment="1">
      <alignment horizontal="center" wrapText="1"/>
    </xf>
    <xf numFmtId="0" fontId="101" fillId="0" borderId="3" xfId="0" applyFont="1" applyBorder="1" applyAlignment="1">
      <alignment horizontal="left" wrapText="1"/>
    </xf>
    <xf numFmtId="0" fontId="101" fillId="2" borderId="31" xfId="0" applyFont="1" applyFill="1" applyBorder="1" applyAlignment="1">
      <alignment wrapText="1"/>
    </xf>
    <xf numFmtId="0" fontId="31" fillId="3" borderId="0" xfId="0" applyFont="1" applyFill="1" applyBorder="1"/>
    <xf numFmtId="0" fontId="10" fillId="3" borderId="0" xfId="0" applyFont="1" applyFill="1" applyBorder="1"/>
    <xf numFmtId="0" fontId="117" fillId="10" borderId="77" xfId="0" applyFont="1" applyFill="1" applyBorder="1" applyAlignment="1">
      <alignment horizontal="center" vertical="center" wrapText="1"/>
    </xf>
    <xf numFmtId="0" fontId="116" fillId="0" borderId="3" xfId="0" applyFont="1" applyBorder="1" applyAlignment="1">
      <alignment horizontal="center"/>
    </xf>
    <xf numFmtId="0" fontId="109" fillId="0" borderId="3" xfId="0" applyFont="1" applyBorder="1" applyAlignment="1">
      <alignment horizontal="center"/>
    </xf>
    <xf numFmtId="0" fontId="116" fillId="0" borderId="3" xfId="0" applyFont="1" applyBorder="1" applyAlignment="1">
      <alignment horizontal="center" vertical="center"/>
    </xf>
    <xf numFmtId="0" fontId="109" fillId="0" borderId="3" xfId="0" applyFont="1" applyBorder="1" applyAlignment="1">
      <alignment horizontal="center" vertical="center"/>
    </xf>
    <xf numFmtId="2" fontId="109" fillId="0" borderId="3" xfId="0" applyNumberFormat="1" applyFont="1" applyBorder="1" applyAlignment="1">
      <alignment horizontal="center"/>
    </xf>
    <xf numFmtId="0" fontId="101" fillId="2" borderId="3" xfId="0" applyFont="1" applyFill="1" applyBorder="1" applyAlignment="1">
      <alignment horizontal="center" vertical="center"/>
    </xf>
    <xf numFmtId="0" fontId="63" fillId="14" borderId="80" xfId="0" applyFont="1" applyFill="1" applyBorder="1" applyAlignment="1">
      <alignment horizontal="center" wrapText="1"/>
    </xf>
    <xf numFmtId="0" fontId="29" fillId="0" borderId="0" xfId="0" applyFont="1" applyBorder="1" applyAlignment="1">
      <alignment horizontal="left"/>
    </xf>
    <xf numFmtId="0" fontId="54" fillId="15" borderId="1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/>
    </xf>
    <xf numFmtId="0" fontId="35" fillId="15" borderId="33" xfId="0" applyFont="1" applyFill="1" applyBorder="1" applyAlignment="1">
      <alignment horizontal="center" vertical="center" wrapText="1"/>
    </xf>
    <xf numFmtId="0" fontId="35" fillId="15" borderId="31" xfId="0" applyFont="1" applyFill="1" applyBorder="1" applyAlignment="1">
      <alignment horizontal="center" vertical="center" wrapText="1"/>
    </xf>
    <xf numFmtId="0" fontId="29" fillId="0" borderId="33" xfId="0" applyFont="1" applyBorder="1" applyAlignment="1">
      <alignment horizontal="left"/>
    </xf>
    <xf numFmtId="0" fontId="29" fillId="0" borderId="21" xfId="0" applyFont="1" applyBorder="1" applyAlignment="1">
      <alignment horizontal="left"/>
    </xf>
    <xf numFmtId="0" fontId="29" fillId="0" borderId="21" xfId="0" applyFont="1" applyBorder="1" applyAlignment="1">
      <alignment horizontal="center"/>
    </xf>
    <xf numFmtId="0" fontId="29" fillId="0" borderId="31" xfId="0" applyFont="1" applyBorder="1" applyAlignment="1">
      <alignment horizontal="left"/>
    </xf>
    <xf numFmtId="0" fontId="0" fillId="0" borderId="0" xfId="0"/>
    <xf numFmtId="2" fontId="11" fillId="30" borderId="0" xfId="0" applyNumberFormat="1" applyFont="1" applyFill="1" applyBorder="1" applyAlignment="1">
      <alignment wrapText="1"/>
    </xf>
    <xf numFmtId="0" fontId="17" fillId="0" borderId="5" xfId="0" applyFont="1" applyBorder="1" applyAlignment="1">
      <alignment horizontal="left"/>
    </xf>
    <xf numFmtId="2" fontId="11" fillId="4" borderId="1" xfId="0" applyNumberFormat="1" applyFont="1" applyFill="1" applyBorder="1" applyAlignment="1">
      <alignment wrapText="1"/>
    </xf>
    <xf numFmtId="0" fontId="103" fillId="15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2" fontId="104" fillId="3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2" fontId="25" fillId="2" borderId="21" xfId="0" applyNumberFormat="1" applyFont="1" applyFill="1" applyBorder="1" applyAlignment="1">
      <alignment horizontal="center" vertical="center"/>
    </xf>
    <xf numFmtId="2" fontId="25" fillId="2" borderId="31" xfId="0" applyNumberFormat="1" applyFont="1" applyFill="1" applyBorder="1" applyAlignment="1">
      <alignment horizontal="center" vertical="center"/>
    </xf>
    <xf numFmtId="0" fontId="102" fillId="2" borderId="1" xfId="0" applyFont="1" applyFill="1" applyBorder="1" applyAlignment="1">
      <alignment horizontal="center" vertical="center" wrapText="1"/>
    </xf>
    <xf numFmtId="0" fontId="10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06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/>
    <xf numFmtId="0" fontId="35" fillId="15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3" fillId="15" borderId="66" xfId="0" applyFont="1" applyFill="1" applyBorder="1" applyAlignment="1">
      <alignment horizontal="center" vertical="center" wrapText="1"/>
    </xf>
    <xf numFmtId="0" fontId="13" fillId="15" borderId="4" xfId="0" applyFont="1" applyFill="1" applyBorder="1" applyAlignment="1">
      <alignment horizontal="center" vertical="center" wrapText="1"/>
    </xf>
    <xf numFmtId="0" fontId="103" fillId="16" borderId="31" xfId="0" applyFont="1" applyFill="1" applyBorder="1" applyAlignment="1">
      <alignment horizontal="center" wrapText="1"/>
    </xf>
    <xf numFmtId="0" fontId="54" fillId="15" borderId="5" xfId="0" applyFont="1" applyFill="1" applyBorder="1" applyAlignment="1">
      <alignment horizontal="center" vertical="center" wrapText="1"/>
    </xf>
    <xf numFmtId="0" fontId="54" fillId="15" borderId="8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" fontId="14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15" fillId="2" borderId="1" xfId="0" applyFont="1" applyFill="1" applyBorder="1" applyAlignment="1">
      <alignment horizontal="center" wrapText="1"/>
    </xf>
    <xf numFmtId="0" fontId="30" fillId="7" borderId="1" xfId="0" applyFont="1" applyFill="1" applyBorder="1" applyAlignment="1">
      <alignment horizontal="center" wrapText="1"/>
    </xf>
    <xf numFmtId="0" fontId="15" fillId="7" borderId="1" xfId="0" applyFont="1" applyFill="1" applyBorder="1" applyAlignment="1">
      <alignment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2" fontId="14" fillId="3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40" fillId="7" borderId="1" xfId="0" applyFont="1" applyFill="1" applyBorder="1" applyAlignment="1">
      <alignment horizontal="center" vertical="center" wrapText="1"/>
    </xf>
    <xf numFmtId="0" fontId="41" fillId="7" borderId="1" xfId="0" applyFont="1" applyFill="1" applyBorder="1" applyAlignment="1">
      <alignment horizontal="center" vertical="center" wrapText="1"/>
    </xf>
    <xf numFmtId="0" fontId="114" fillId="2" borderId="8" xfId="0" applyFont="1" applyFill="1" applyBorder="1" applyAlignment="1">
      <alignment horizontal="center" vertical="center" wrapText="1"/>
    </xf>
    <xf numFmtId="0" fontId="130" fillId="2" borderId="3" xfId="0" applyFont="1" applyFill="1" applyBorder="1" applyAlignment="1">
      <alignment horizontal="center" vertical="center" wrapText="1"/>
    </xf>
    <xf numFmtId="0" fontId="114" fillId="2" borderId="3" xfId="0" applyFont="1" applyFill="1" applyBorder="1" applyAlignment="1">
      <alignment horizontal="center" vertical="center" wrapText="1"/>
    </xf>
    <xf numFmtId="0" fontId="114" fillId="3" borderId="3" xfId="0" applyFont="1" applyFill="1" applyBorder="1" applyAlignment="1">
      <alignment horizontal="center" vertical="center" wrapText="1"/>
    </xf>
    <xf numFmtId="0" fontId="54" fillId="13" borderId="0" xfId="0" applyFont="1" applyFill="1" applyBorder="1" applyAlignment="1">
      <alignment horizontal="center" vertical="center" wrapText="1"/>
    </xf>
    <xf numFmtId="0" fontId="0" fillId="0" borderId="0" xfId="0"/>
    <xf numFmtId="0" fontId="103" fillId="3" borderId="31" xfId="0" applyFont="1" applyFill="1" applyBorder="1" applyAlignment="1">
      <alignment wrapText="1"/>
    </xf>
    <xf numFmtId="0" fontId="102" fillId="0" borderId="3" xfId="0" applyFont="1" applyBorder="1" applyAlignment="1">
      <alignment horizontal="left" vertical="top" wrapText="1"/>
    </xf>
    <xf numFmtId="0" fontId="102" fillId="3" borderId="31" xfId="0" applyFont="1" applyFill="1" applyBorder="1" applyAlignment="1">
      <alignment horizontal="left" wrapText="1"/>
    </xf>
    <xf numFmtId="0" fontId="35" fillId="3" borderId="1" xfId="0" applyFont="1" applyFill="1" applyBorder="1" applyAlignment="1">
      <alignment horizontal="center"/>
    </xf>
    <xf numFmtId="0" fontId="30" fillId="0" borderId="0" xfId="0" applyFont="1" applyBorder="1" applyAlignment="1">
      <alignment horizontal="center" vertical="top"/>
    </xf>
    <xf numFmtId="0" fontId="102" fillId="0" borderId="31" xfId="0" applyFont="1" applyBorder="1" applyAlignment="1">
      <alignment horizontal="left" wrapText="1"/>
    </xf>
    <xf numFmtId="0" fontId="30" fillId="41" borderId="1" xfId="0" applyFont="1" applyFill="1" applyBorder="1" applyAlignment="1">
      <alignment horizontal="center" vertical="center" wrapText="1"/>
    </xf>
    <xf numFmtId="0" fontId="102" fillId="41" borderId="1" xfId="0" applyFont="1" applyFill="1" applyBorder="1" applyAlignment="1">
      <alignment horizontal="left" vertical="center" wrapText="1"/>
    </xf>
    <xf numFmtId="0" fontId="30" fillId="42" borderId="1" xfId="0" applyFont="1" applyFill="1" applyBorder="1" applyAlignment="1">
      <alignment horizontal="center" vertical="center"/>
    </xf>
    <xf numFmtId="0" fontId="102" fillId="42" borderId="1" xfId="0" applyFont="1" applyFill="1" applyBorder="1" applyAlignment="1">
      <alignment horizontal="left" vertical="center" wrapText="1"/>
    </xf>
    <xf numFmtId="0" fontId="103" fillId="43" borderId="1" xfId="0" applyFont="1" applyFill="1" applyBorder="1" applyAlignment="1">
      <alignment horizontal="center" vertical="center"/>
    </xf>
    <xf numFmtId="0" fontId="30" fillId="45" borderId="1" xfId="0" applyFont="1" applyFill="1" applyBorder="1" applyAlignment="1">
      <alignment horizontal="center" vertical="center"/>
    </xf>
    <xf numFmtId="0" fontId="102" fillId="45" borderId="1" xfId="0" applyFont="1" applyFill="1" applyBorder="1" applyAlignment="1">
      <alignment horizontal="left" vertical="center" wrapText="1"/>
    </xf>
    <xf numFmtId="0" fontId="30" fillId="44" borderId="1" xfId="0" applyFont="1" applyFill="1" applyBorder="1" applyAlignment="1">
      <alignment horizontal="center" vertical="center"/>
    </xf>
    <xf numFmtId="0" fontId="102" fillId="44" borderId="1" xfId="0" applyFont="1" applyFill="1" applyBorder="1" applyAlignment="1">
      <alignment horizontal="left" vertical="center" wrapText="1"/>
    </xf>
    <xf numFmtId="0" fontId="30" fillId="47" borderId="1" xfId="0" applyFont="1" applyFill="1" applyBorder="1" applyAlignment="1">
      <alignment horizontal="center" vertical="center"/>
    </xf>
    <xf numFmtId="0" fontId="102" fillId="47" borderId="1" xfId="0" applyFont="1" applyFill="1" applyBorder="1" applyAlignment="1">
      <alignment horizontal="left" vertical="center" wrapText="1"/>
    </xf>
    <xf numFmtId="0" fontId="35" fillId="15" borderId="21" xfId="0" applyFont="1" applyFill="1" applyBorder="1" applyAlignment="1">
      <alignment horizontal="center" vertical="center" wrapText="1"/>
    </xf>
    <xf numFmtId="2" fontId="30" fillId="0" borderId="1" xfId="0" applyNumberFormat="1" applyFont="1" applyBorder="1" applyAlignment="1">
      <alignment horizontal="center" vertical="top"/>
    </xf>
    <xf numFmtId="0" fontId="35" fillId="3" borderId="1" xfId="0" applyFont="1" applyFill="1" applyBorder="1" applyAlignment="1">
      <alignment horizontal="center" vertical="top"/>
    </xf>
    <xf numFmtId="2" fontId="103" fillId="0" borderId="1" xfId="0" applyNumberFormat="1" applyFont="1" applyBorder="1" applyAlignment="1">
      <alignment horizontal="center" vertical="top"/>
    </xf>
    <xf numFmtId="0" fontId="103" fillId="3" borderId="10" xfId="0" applyFont="1" applyFill="1" applyBorder="1" applyAlignment="1">
      <alignment horizontal="center" wrapText="1"/>
    </xf>
    <xf numFmtId="2" fontId="103" fillId="3" borderId="21" xfId="0" applyNumberFormat="1" applyFont="1" applyFill="1" applyBorder="1" applyAlignment="1">
      <alignment horizontal="center"/>
    </xf>
    <xf numFmtId="0" fontId="103" fillId="3" borderId="0" xfId="0" applyFont="1" applyFill="1" applyBorder="1" applyAlignment="1">
      <alignment horizontal="center"/>
    </xf>
    <xf numFmtId="2" fontId="103" fillId="3" borderId="10" xfId="0" applyNumberFormat="1" applyFont="1" applyFill="1" applyBorder="1" applyAlignment="1">
      <alignment horizontal="center"/>
    </xf>
    <xf numFmtId="0" fontId="30" fillId="3" borderId="1" xfId="0" applyFont="1" applyFill="1" applyBorder="1" applyAlignment="1">
      <alignment horizontal="center" wrapText="1"/>
    </xf>
    <xf numFmtId="0" fontId="103" fillId="3" borderId="1" xfId="0" applyFont="1" applyFill="1" applyBorder="1" applyAlignment="1">
      <alignment horizontal="center" wrapText="1"/>
    </xf>
    <xf numFmtId="2" fontId="30" fillId="3" borderId="21" xfId="0" applyNumberFormat="1" applyFont="1" applyFill="1" applyBorder="1" applyAlignment="1">
      <alignment horizontal="center" wrapText="1"/>
    </xf>
    <xf numFmtId="2" fontId="30" fillId="3" borderId="1" xfId="0" applyNumberFormat="1" applyFont="1" applyFill="1" applyBorder="1" applyAlignment="1">
      <alignment horizontal="center" wrapText="1"/>
    </xf>
    <xf numFmtId="0" fontId="30" fillId="3" borderId="10" xfId="0" applyFont="1" applyFill="1" applyBorder="1" applyAlignment="1">
      <alignment horizontal="left" wrapText="1"/>
    </xf>
    <xf numFmtId="0" fontId="30" fillId="0" borderId="10" xfId="0" applyFont="1" applyBorder="1" applyAlignment="1">
      <alignment horizontal="left" wrapText="1"/>
    </xf>
    <xf numFmtId="0" fontId="38" fillId="15" borderId="8" xfId="0" applyFont="1" applyFill="1" applyBorder="1" applyAlignment="1">
      <alignment horizontal="center" vertical="center" wrapText="1"/>
    </xf>
    <xf numFmtId="0" fontId="103" fillId="15" borderId="25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wrapText="1"/>
    </xf>
    <xf numFmtId="0" fontId="30" fillId="0" borderId="1" xfId="0" applyFont="1" applyBorder="1" applyAlignment="1">
      <alignment horizontal="center"/>
    </xf>
    <xf numFmtId="2" fontId="35" fillId="3" borderId="1" xfId="0" applyNumberFormat="1" applyFont="1" applyFill="1" applyBorder="1" applyAlignment="1">
      <alignment horizontal="center"/>
    </xf>
    <xf numFmtId="2" fontId="30" fillId="0" borderId="1" xfId="0" applyNumberFormat="1" applyFont="1" applyBorder="1" applyAlignment="1">
      <alignment horizontal="center"/>
    </xf>
    <xf numFmtId="0" fontId="102" fillId="0" borderId="10" xfId="0" applyFont="1" applyBorder="1" applyAlignment="1">
      <alignment horizontal="left" wrapText="1"/>
    </xf>
    <xf numFmtId="2" fontId="35" fillId="3" borderId="10" xfId="0" applyNumberFormat="1" applyFont="1" applyFill="1" applyBorder="1" applyAlignment="1">
      <alignment horizontal="center" wrapText="1"/>
    </xf>
    <xf numFmtId="0" fontId="29" fillId="0" borderId="0" xfId="0" applyFont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/>
    </xf>
    <xf numFmtId="0" fontId="38" fillId="15" borderId="39" xfId="0" applyFont="1" applyFill="1" applyBorder="1" applyAlignment="1">
      <alignment horizontal="center" vertical="center" wrapText="1"/>
    </xf>
    <xf numFmtId="0" fontId="102" fillId="3" borderId="3" xfId="0" applyFont="1" applyFill="1" applyBorder="1" applyAlignment="1">
      <alignment horizontal="left" wrapText="1"/>
    </xf>
    <xf numFmtId="2" fontId="35" fillId="3" borderId="1" xfId="0" applyNumberFormat="1" applyFont="1" applyFill="1" applyBorder="1" applyAlignment="1">
      <alignment horizontal="center" wrapText="1"/>
    </xf>
    <xf numFmtId="0" fontId="102" fillId="0" borderId="3" xfId="0" applyFont="1" applyBorder="1" applyAlignment="1">
      <alignment horizontal="left" wrapText="1"/>
    </xf>
    <xf numFmtId="0" fontId="0" fillId="0" borderId="0" xfId="0"/>
    <xf numFmtId="0" fontId="119" fillId="10" borderId="1" xfId="0" applyFont="1" applyFill="1" applyBorder="1" applyAlignment="1">
      <alignment horizontal="center" wrapText="1"/>
    </xf>
    <xf numFmtId="0" fontId="123" fillId="10" borderId="2" xfId="0" applyFont="1" applyFill="1" applyBorder="1" applyAlignment="1">
      <alignment horizontal="center" vertical="center" wrapText="1"/>
    </xf>
    <xf numFmtId="0" fontId="123" fillId="10" borderId="46" xfId="0" applyFont="1" applyFill="1" applyBorder="1" applyAlignment="1">
      <alignment horizontal="center" wrapText="1"/>
    </xf>
    <xf numFmtId="0" fontId="119" fillId="10" borderId="11" xfId="0" applyFont="1" applyFill="1" applyBorder="1" applyAlignment="1">
      <alignment horizontal="center" wrapText="1"/>
    </xf>
    <xf numFmtId="0" fontId="123" fillId="10" borderId="11" xfId="0" applyFont="1" applyFill="1" applyBorder="1" applyAlignment="1">
      <alignment horizontal="center" wrapText="1"/>
    </xf>
    <xf numFmtId="0" fontId="103" fillId="15" borderId="1" xfId="0" applyFont="1" applyFill="1" applyBorder="1" applyAlignment="1">
      <alignment horizontal="center" vertical="center" wrapText="1"/>
    </xf>
    <xf numFmtId="164" fontId="35" fillId="3" borderId="1" xfId="0" applyNumberFormat="1" applyFont="1" applyFill="1" applyBorder="1" applyAlignment="1">
      <alignment horizontal="center"/>
    </xf>
    <xf numFmtId="0" fontId="30" fillId="0" borderId="10" xfId="0" applyFont="1" applyBorder="1" applyAlignment="1">
      <alignment horizontal="center"/>
    </xf>
    <xf numFmtId="0" fontId="30" fillId="0" borderId="1" xfId="0" applyFont="1" applyBorder="1" applyAlignment="1">
      <alignment horizontal="left" wrapText="1"/>
    </xf>
    <xf numFmtId="0" fontId="30" fillId="3" borderId="10" xfId="0" applyFont="1" applyFill="1" applyBorder="1" applyAlignment="1">
      <alignment horizontal="center" wrapText="1"/>
    </xf>
    <xf numFmtId="0" fontId="103" fillId="15" borderId="8" xfId="0" applyFont="1" applyFill="1" applyBorder="1" applyAlignment="1">
      <alignment horizontal="center" vertical="center" wrapText="1"/>
    </xf>
    <xf numFmtId="2" fontId="30" fillId="0" borderId="1" xfId="0" applyNumberFormat="1" applyFont="1" applyFill="1" applyBorder="1" applyAlignment="1">
      <alignment horizontal="center"/>
    </xf>
    <xf numFmtId="0" fontId="38" fillId="15" borderId="1" xfId="0" applyFont="1" applyFill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top"/>
    </xf>
    <xf numFmtId="0" fontId="102" fillId="0" borderId="10" xfId="0" applyFont="1" applyBorder="1" applyAlignment="1">
      <alignment horizontal="left" vertical="top" wrapText="1"/>
    </xf>
    <xf numFmtId="2" fontId="103" fillId="0" borderId="1" xfId="0" applyNumberFormat="1" applyFont="1" applyBorder="1" applyAlignment="1">
      <alignment horizontal="center"/>
    </xf>
    <xf numFmtId="2" fontId="102" fillId="43" borderId="1" xfId="0" applyNumberFormat="1" applyFont="1" applyFill="1" applyBorder="1" applyAlignment="1">
      <alignment horizontal="center" vertical="center"/>
    </xf>
    <xf numFmtId="0" fontId="10" fillId="48" borderId="0" xfId="0" applyFont="1" applyFill="1"/>
    <xf numFmtId="0" fontId="10" fillId="48" borderId="33" xfId="0" applyFont="1" applyFill="1" applyBorder="1"/>
    <xf numFmtId="0" fontId="10" fillId="48" borderId="31" xfId="0" applyFont="1" applyFill="1" applyBorder="1" applyAlignment="1">
      <alignment horizontal="center"/>
    </xf>
    <xf numFmtId="2" fontId="3" fillId="48" borderId="31" xfId="0" applyNumberFormat="1" applyFont="1" applyFill="1" applyBorder="1" applyAlignment="1">
      <alignment wrapText="1"/>
    </xf>
    <xf numFmtId="2" fontId="3" fillId="48" borderId="31" xfId="0" applyNumberFormat="1" applyFont="1" applyFill="1" applyBorder="1" applyAlignment="1">
      <alignment horizontal="center" vertical="center"/>
    </xf>
    <xf numFmtId="1" fontId="3" fillId="48" borderId="31" xfId="0" applyNumberFormat="1" applyFont="1" applyFill="1" applyBorder="1" applyAlignment="1">
      <alignment horizontal="center" vertical="center"/>
    </xf>
    <xf numFmtId="2" fontId="108" fillId="48" borderId="31" xfId="0" applyNumberFormat="1" applyFont="1" applyFill="1" applyBorder="1" applyAlignment="1">
      <alignment horizontal="center" vertical="center"/>
    </xf>
    <xf numFmtId="2" fontId="10" fillId="48" borderId="0" xfId="0" applyNumberFormat="1" applyFont="1" applyFill="1"/>
    <xf numFmtId="0" fontId="0" fillId="33" borderId="0" xfId="0" applyFill="1"/>
    <xf numFmtId="0" fontId="101" fillId="0" borderId="31" xfId="0" applyFont="1" applyBorder="1" applyAlignment="1">
      <alignment wrapText="1"/>
    </xf>
    <xf numFmtId="0" fontId="101" fillId="0" borderId="31" xfId="0" applyFont="1" applyBorder="1"/>
    <xf numFmtId="0" fontId="0" fillId="0" borderId="0" xfId="0"/>
    <xf numFmtId="0" fontId="101" fillId="2" borderId="3" xfId="0" applyFont="1" applyFill="1" applyBorder="1" applyAlignment="1">
      <alignment horizontal="left" vertical="center" wrapText="1"/>
    </xf>
    <xf numFmtId="0" fontId="136" fillId="10" borderId="27" xfId="0" applyFont="1" applyFill="1" applyBorder="1"/>
    <xf numFmtId="0" fontId="134" fillId="10" borderId="28" xfId="0" applyFont="1" applyFill="1" applyBorder="1"/>
    <xf numFmtId="0" fontId="134" fillId="10" borderId="28" xfId="0" applyFont="1" applyFill="1" applyBorder="1" applyAlignment="1">
      <alignment wrapText="1"/>
    </xf>
    <xf numFmtId="0" fontId="136" fillId="10" borderId="28" xfId="0" applyFont="1" applyFill="1" applyBorder="1"/>
    <xf numFmtId="0" fontId="136" fillId="10" borderId="29" xfId="0" applyFont="1" applyFill="1" applyBorder="1"/>
    <xf numFmtId="0" fontId="45" fillId="33" borderId="0" xfId="0" applyFont="1" applyFill="1"/>
    <xf numFmtId="0" fontId="45" fillId="33" borderId="33" xfId="0" applyFont="1" applyFill="1" applyBorder="1"/>
    <xf numFmtId="1" fontId="55" fillId="33" borderId="31" xfId="0" applyNumberFormat="1" applyFont="1" applyFill="1" applyBorder="1" applyAlignment="1">
      <alignment horizontal="center"/>
    </xf>
    <xf numFmtId="1" fontId="55" fillId="33" borderId="31" xfId="0" applyNumberFormat="1" applyFont="1" applyFill="1" applyBorder="1" applyAlignment="1">
      <alignment wrapText="1"/>
    </xf>
    <xf numFmtId="0" fontId="30" fillId="45" borderId="1" xfId="0" applyFont="1" applyFill="1" applyBorder="1" applyAlignment="1">
      <alignment horizontal="left" vertical="center" wrapText="1"/>
    </xf>
    <xf numFmtId="0" fontId="30" fillId="47" borderId="1" xfId="0" applyFont="1" applyFill="1" applyBorder="1" applyAlignment="1">
      <alignment horizontal="left" vertical="center" wrapText="1"/>
    </xf>
    <xf numFmtId="0" fontId="103" fillId="46" borderId="1" xfId="0" applyFont="1" applyFill="1" applyBorder="1" applyAlignment="1">
      <alignment horizontal="center" vertical="center"/>
    </xf>
    <xf numFmtId="0" fontId="103" fillId="47" borderId="1" xfId="0" applyFont="1" applyFill="1" applyBorder="1" applyAlignment="1">
      <alignment horizontal="center" vertical="center"/>
    </xf>
    <xf numFmtId="2" fontId="103" fillId="47" borderId="1" xfId="0" applyNumberFormat="1" applyFont="1" applyFill="1" applyBorder="1" applyAlignment="1">
      <alignment horizontal="center" vertical="center"/>
    </xf>
    <xf numFmtId="164" fontId="102" fillId="42" borderId="2" xfId="0" applyNumberFormat="1" applyFont="1" applyFill="1" applyBorder="1" applyAlignment="1">
      <alignment horizontal="center" vertical="center"/>
    </xf>
    <xf numFmtId="0" fontId="102" fillId="46" borderId="1" xfId="0" applyFont="1" applyFill="1" applyBorder="1" applyAlignment="1">
      <alignment horizontal="center" vertical="center"/>
    </xf>
    <xf numFmtId="0" fontId="102" fillId="36" borderId="1" xfId="0" applyFont="1" applyFill="1" applyBorder="1" applyAlignment="1">
      <alignment horizontal="center" vertical="center"/>
    </xf>
    <xf numFmtId="0" fontId="102" fillId="47" borderId="1" xfId="0" applyFont="1" applyFill="1" applyBorder="1" applyAlignment="1">
      <alignment horizontal="center" vertical="center"/>
    </xf>
    <xf numFmtId="2" fontId="102" fillId="47" borderId="1" xfId="0" applyNumberFormat="1" applyFont="1" applyFill="1" applyBorder="1" applyAlignment="1">
      <alignment horizontal="center" vertical="center"/>
    </xf>
    <xf numFmtId="2" fontId="103" fillId="43" borderId="1" xfId="0" applyNumberFormat="1" applyFont="1" applyFill="1" applyBorder="1" applyAlignment="1">
      <alignment horizontal="center" vertical="center"/>
    </xf>
    <xf numFmtId="0" fontId="30" fillId="0" borderId="10" xfId="0" applyFont="1" applyBorder="1" applyAlignment="1">
      <alignment horizontal="left" vertical="top" wrapText="1"/>
    </xf>
    <xf numFmtId="0" fontId="30" fillId="27" borderId="10" xfId="0" applyFont="1" applyFill="1" applyBorder="1" applyAlignment="1">
      <alignment horizontal="left" vertical="top" wrapText="1"/>
    </xf>
    <xf numFmtId="0" fontId="30" fillId="3" borderId="10" xfId="0" applyFont="1" applyFill="1" applyBorder="1" applyAlignment="1">
      <alignment horizontal="left" vertical="top" wrapText="1"/>
    </xf>
    <xf numFmtId="0" fontId="103" fillId="3" borderId="1" xfId="0" applyFont="1" applyFill="1" applyBorder="1" applyAlignment="1">
      <alignment horizontal="center"/>
    </xf>
    <xf numFmtId="0" fontId="102" fillId="3" borderId="1" xfId="0" applyFont="1" applyFill="1" applyBorder="1" applyAlignment="1">
      <alignment horizontal="center"/>
    </xf>
    <xf numFmtId="2" fontId="102" fillId="3" borderId="1" xfId="0" applyNumberFormat="1" applyFont="1" applyFill="1" applyBorder="1" applyAlignment="1">
      <alignment horizontal="center"/>
    </xf>
    <xf numFmtId="164" fontId="102" fillId="3" borderId="1" xfId="0" applyNumberFormat="1" applyFont="1" applyFill="1" applyBorder="1" applyAlignment="1">
      <alignment horizontal="center"/>
    </xf>
    <xf numFmtId="0" fontId="103" fillId="16" borderId="31" xfId="0" applyFont="1" applyFill="1" applyBorder="1" applyAlignment="1">
      <alignment horizontal="center" vertical="center" wrapText="1"/>
    </xf>
    <xf numFmtId="0" fontId="139" fillId="15" borderId="8" xfId="0" applyFont="1" applyFill="1" applyBorder="1" applyAlignment="1">
      <alignment horizontal="center" vertical="center" wrapText="1"/>
    </xf>
    <xf numFmtId="0" fontId="119" fillId="10" borderId="37" xfId="0" applyFont="1" applyFill="1" applyBorder="1" applyAlignment="1">
      <alignment horizontal="center" wrapText="1"/>
    </xf>
    <xf numFmtId="0" fontId="119" fillId="10" borderId="33" xfId="0" applyFont="1" applyFill="1" applyBorder="1" applyAlignment="1">
      <alignment horizontal="center" wrapText="1"/>
    </xf>
    <xf numFmtId="0" fontId="123" fillId="10" borderId="1" xfId="0" applyFont="1" applyFill="1" applyBorder="1" applyAlignment="1">
      <alignment horizontal="center" wrapText="1"/>
    </xf>
    <xf numFmtId="0" fontId="30" fillId="28" borderId="37" xfId="0" applyFont="1" applyFill="1" applyBorder="1" applyAlignment="1">
      <alignment horizontal="center"/>
    </xf>
    <xf numFmtId="0" fontId="102" fillId="3" borderId="33" xfId="0" applyFont="1" applyFill="1" applyBorder="1" applyAlignment="1">
      <alignment horizontal="left" wrapText="1"/>
    </xf>
    <xf numFmtId="0" fontId="30" fillId="3" borderId="33" xfId="0" applyFont="1" applyFill="1" applyBorder="1" applyAlignment="1">
      <alignment horizontal="center"/>
    </xf>
    <xf numFmtId="0" fontId="35" fillId="3" borderId="33" xfId="0" applyFont="1" applyFill="1" applyBorder="1" applyAlignment="1">
      <alignment horizontal="center"/>
    </xf>
    <xf numFmtId="0" fontId="30" fillId="0" borderId="6" xfId="0" applyFont="1" applyBorder="1" applyAlignment="1">
      <alignment horizontal="center"/>
    </xf>
    <xf numFmtId="0" fontId="30" fillId="0" borderId="26" xfId="0" applyFont="1" applyBorder="1" applyAlignment="1">
      <alignment horizontal="left" vertical="center" wrapText="1"/>
    </xf>
    <xf numFmtId="2" fontId="30" fillId="0" borderId="26" xfId="0" applyNumberFormat="1" applyFont="1" applyBorder="1" applyAlignment="1">
      <alignment horizontal="center"/>
    </xf>
    <xf numFmtId="0" fontId="35" fillId="3" borderId="26" xfId="0" applyFont="1" applyFill="1" applyBorder="1" applyAlignment="1">
      <alignment horizontal="center"/>
    </xf>
    <xf numFmtId="0" fontId="103" fillId="16" borderId="1" xfId="0" applyFont="1" applyFill="1" applyBorder="1" applyAlignment="1">
      <alignment horizontal="center" vertical="center" wrapText="1"/>
    </xf>
    <xf numFmtId="0" fontId="35" fillId="16" borderId="1" xfId="0" applyFont="1" applyFill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/>
    </xf>
    <xf numFmtId="0" fontId="30" fillId="0" borderId="9" xfId="0" applyFont="1" applyBorder="1" applyAlignment="1">
      <alignment horizontal="left" vertical="top" wrapText="1"/>
    </xf>
    <xf numFmtId="0" fontId="102" fillId="3" borderId="25" xfId="0" applyFont="1" applyFill="1" applyBorder="1" applyAlignment="1">
      <alignment horizontal="center"/>
    </xf>
    <xf numFmtId="0" fontId="103" fillId="3" borderId="25" xfId="0" applyFont="1" applyFill="1" applyBorder="1" applyAlignment="1">
      <alignment horizontal="center"/>
    </xf>
    <xf numFmtId="0" fontId="38" fillId="15" borderId="50" xfId="0" applyFont="1" applyFill="1" applyBorder="1" applyAlignment="1">
      <alignment horizontal="center" vertical="center" wrapText="1"/>
    </xf>
    <xf numFmtId="0" fontId="103" fillId="3" borderId="11" xfId="0" applyFont="1" applyFill="1" applyBorder="1" applyAlignment="1">
      <alignment horizontal="center" wrapText="1"/>
    </xf>
    <xf numFmtId="0" fontId="35" fillId="15" borderId="5" xfId="0" applyFont="1" applyFill="1" applyBorder="1" applyAlignment="1">
      <alignment horizontal="center" vertical="center" wrapText="1"/>
    </xf>
    <xf numFmtId="0" fontId="38" fillId="15" borderId="5" xfId="0" applyFont="1" applyFill="1" applyBorder="1" applyAlignment="1">
      <alignment horizontal="center" vertical="center" wrapText="1"/>
    </xf>
    <xf numFmtId="2" fontId="35" fillId="3" borderId="3" xfId="0" applyNumberFormat="1" applyFont="1" applyFill="1" applyBorder="1" applyAlignment="1">
      <alignment horizontal="center"/>
    </xf>
    <xf numFmtId="0" fontId="140" fillId="33" borderId="0" xfId="0" applyFont="1" applyFill="1"/>
    <xf numFmtId="164" fontId="116" fillId="0" borderId="3" xfId="0" applyNumberFormat="1" applyFont="1" applyBorder="1" applyAlignment="1">
      <alignment horizontal="center" vertical="center"/>
    </xf>
    <xf numFmtId="164" fontId="109" fillId="0" borderId="3" xfId="0" applyNumberFormat="1" applyFont="1" applyBorder="1" applyAlignment="1">
      <alignment horizontal="center" vertical="center"/>
    </xf>
    <xf numFmtId="0" fontId="101" fillId="33" borderId="3" xfId="0" applyFont="1" applyFill="1" applyBorder="1" applyAlignment="1">
      <alignment horizontal="left" vertical="center" wrapText="1"/>
    </xf>
    <xf numFmtId="0" fontId="101" fillId="2" borderId="8" xfId="0" applyFont="1" applyFill="1" applyBorder="1" applyAlignment="1">
      <alignment horizontal="left" vertical="center" wrapText="1"/>
    </xf>
    <xf numFmtId="0" fontId="101" fillId="2" borderId="26" xfId="0" applyFont="1" applyFill="1" applyBorder="1" applyAlignment="1">
      <alignment horizontal="left" vertical="center" wrapText="1"/>
    </xf>
    <xf numFmtId="0" fontId="101" fillId="2" borderId="1" xfId="0" applyFont="1" applyFill="1" applyBorder="1" applyAlignment="1">
      <alignment horizontal="left" vertical="center" wrapText="1"/>
    </xf>
    <xf numFmtId="0" fontId="101" fillId="2" borderId="1" xfId="0" applyFont="1" applyFill="1" applyBorder="1" applyAlignment="1">
      <alignment wrapText="1"/>
    </xf>
    <xf numFmtId="0" fontId="101" fillId="3" borderId="1" xfId="0" applyFont="1" applyFill="1" applyBorder="1" applyAlignment="1">
      <alignment horizontal="left" vertical="center" wrapText="1"/>
    </xf>
    <xf numFmtId="0" fontId="101" fillId="0" borderId="1" xfId="0" applyFont="1" applyBorder="1" applyAlignment="1">
      <alignment vertical="center" wrapText="1"/>
    </xf>
    <xf numFmtId="0" fontId="101" fillId="2" borderId="1" xfId="0" applyFont="1" applyFill="1" applyBorder="1" applyAlignment="1">
      <alignment vertical="center" wrapText="1"/>
    </xf>
    <xf numFmtId="0" fontId="101" fillId="2" borderId="39" xfId="0" applyFont="1" applyFill="1" applyBorder="1" applyAlignment="1">
      <alignment vertical="center" wrapText="1"/>
    </xf>
    <xf numFmtId="0" fontId="101" fillId="2" borderId="25" xfId="0" applyFont="1" applyFill="1" applyBorder="1" applyAlignment="1">
      <alignment vertical="center" wrapText="1"/>
    </xf>
    <xf numFmtId="0" fontId="101" fillId="2" borderId="3" xfId="0" applyFont="1" applyFill="1" applyBorder="1" applyAlignment="1">
      <alignment vertical="center" wrapText="1"/>
    </xf>
    <xf numFmtId="0" fontId="116" fillId="0" borderId="3" xfId="0" applyFont="1" applyBorder="1" applyAlignment="1">
      <alignment wrapText="1"/>
    </xf>
    <xf numFmtId="0" fontId="102" fillId="7" borderId="31" xfId="0" applyFont="1" applyFill="1" applyBorder="1" applyAlignment="1">
      <alignment horizontal="left" vertical="center" wrapText="1"/>
    </xf>
    <xf numFmtId="0" fontId="102" fillId="7" borderId="31" xfId="0" applyFont="1" applyFill="1" applyBorder="1" applyAlignment="1">
      <alignment horizontal="center" wrapText="1"/>
    </xf>
    <xf numFmtId="0" fontId="102" fillId="7" borderId="31" xfId="0" applyFont="1" applyFill="1" applyBorder="1" applyAlignment="1">
      <alignment horizontal="center"/>
    </xf>
    <xf numFmtId="0" fontId="102" fillId="7" borderId="21" xfId="0" applyFont="1" applyFill="1" applyBorder="1" applyAlignment="1">
      <alignment horizontal="center"/>
    </xf>
    <xf numFmtId="0" fontId="102" fillId="2" borderId="24" xfId="0" applyFont="1" applyFill="1" applyBorder="1" applyAlignment="1">
      <alignment horizontal="left" vertical="center" wrapText="1"/>
    </xf>
    <xf numFmtId="0" fontId="102" fillId="2" borderId="24" xfId="0" applyFont="1" applyFill="1" applyBorder="1" applyAlignment="1">
      <alignment horizontal="center" wrapText="1"/>
    </xf>
    <xf numFmtId="0" fontId="102" fillId="2" borderId="24" xfId="0" applyFont="1" applyFill="1" applyBorder="1" applyAlignment="1">
      <alignment horizontal="center"/>
    </xf>
    <xf numFmtId="0" fontId="102" fillId="2" borderId="31" xfId="0" applyFont="1" applyFill="1" applyBorder="1" applyAlignment="1">
      <alignment horizontal="center" wrapText="1"/>
    </xf>
    <xf numFmtId="0" fontId="102" fillId="2" borderId="31" xfId="0" applyFont="1" applyFill="1" applyBorder="1" applyAlignment="1">
      <alignment horizontal="center"/>
    </xf>
    <xf numFmtId="0" fontId="102" fillId="7" borderId="24" xfId="0" applyFont="1" applyFill="1" applyBorder="1" applyAlignment="1">
      <alignment horizontal="left" vertical="center" wrapText="1"/>
    </xf>
    <xf numFmtId="0" fontId="102" fillId="7" borderId="24" xfId="0" applyFont="1" applyFill="1" applyBorder="1" applyAlignment="1">
      <alignment horizontal="center" wrapText="1"/>
    </xf>
    <xf numFmtId="0" fontId="102" fillId="7" borderId="24" xfId="0" applyFont="1" applyFill="1" applyBorder="1" applyAlignment="1">
      <alignment horizontal="center"/>
    </xf>
    <xf numFmtId="0" fontId="0" fillId="0" borderId="0" xfId="0"/>
    <xf numFmtId="0" fontId="101" fillId="2" borderId="3" xfId="0" applyFont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10" fillId="2" borderId="0" xfId="0" applyFont="1" applyFill="1"/>
    <xf numFmtId="0" fontId="0" fillId="0" borderId="0" xfId="0" applyAlignment="1">
      <alignment horizontal="left"/>
    </xf>
    <xf numFmtId="0" fontId="6" fillId="3" borderId="0" xfId="0" applyFont="1" applyFill="1" applyBorder="1" applyAlignment="1">
      <alignment vertical="top" wrapText="1"/>
    </xf>
    <xf numFmtId="0" fontId="101" fillId="0" borderId="10" xfId="0" applyFont="1" applyBorder="1" applyAlignment="1">
      <alignment horizontal="center" vertical="center"/>
    </xf>
    <xf numFmtId="0" fontId="101" fillId="3" borderId="8" xfId="0" applyFont="1" applyFill="1" applyBorder="1" applyAlignment="1">
      <alignment horizontal="left" vertical="center" wrapText="1"/>
    </xf>
    <xf numFmtId="0" fontId="101" fillId="3" borderId="8" xfId="0" applyFont="1" applyFill="1" applyBorder="1" applyAlignment="1">
      <alignment horizontal="center" vertical="center" wrapText="1"/>
    </xf>
    <xf numFmtId="0" fontId="104" fillId="3" borderId="8" xfId="0" applyFont="1" applyFill="1" applyBorder="1" applyAlignment="1">
      <alignment horizontal="center" vertical="center" wrapText="1"/>
    </xf>
    <xf numFmtId="0" fontId="101" fillId="3" borderId="5" xfId="0" applyFont="1" applyFill="1" applyBorder="1" applyAlignment="1">
      <alignment horizontal="center" vertical="center" wrapText="1"/>
    </xf>
    <xf numFmtId="0" fontId="104" fillId="3" borderId="66" xfId="0" applyFont="1" applyFill="1" applyBorder="1" applyAlignment="1">
      <alignment horizontal="center" vertical="center" wrapText="1"/>
    </xf>
    <xf numFmtId="0" fontId="101" fillId="3" borderId="1" xfId="0" applyFont="1" applyFill="1" applyBorder="1" applyAlignment="1">
      <alignment horizontal="center" vertical="center" wrapText="1"/>
    </xf>
    <xf numFmtId="2" fontId="101" fillId="3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/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29" fillId="0" borderId="33" xfId="0" applyFont="1" applyBorder="1" applyAlignment="1">
      <alignment horizontal="left"/>
    </xf>
    <xf numFmtId="0" fontId="30" fillId="33" borderId="31" xfId="0" applyFont="1" applyFill="1" applyBorder="1" applyAlignment="1">
      <alignment horizontal="center" vertical="center"/>
    </xf>
    <xf numFmtId="0" fontId="30" fillId="33" borderId="31" xfId="0" applyFont="1" applyFill="1" applyBorder="1" applyAlignment="1">
      <alignment horizontal="center" vertical="center" wrapText="1"/>
    </xf>
    <xf numFmtId="2" fontId="25" fillId="0" borderId="5" xfId="0" applyNumberFormat="1" applyFont="1" applyBorder="1" applyAlignment="1">
      <alignment horizontal="center" wrapText="1"/>
    </xf>
    <xf numFmtId="2" fontId="25" fillId="0" borderId="5" xfId="0" applyNumberFormat="1" applyFont="1" applyBorder="1" applyAlignment="1">
      <alignment horizontal="center"/>
    </xf>
    <xf numFmtId="2" fontId="104" fillId="0" borderId="5" xfId="0" applyNumberFormat="1" applyFont="1" applyBorder="1" applyAlignment="1">
      <alignment horizontal="center"/>
    </xf>
    <xf numFmtId="2" fontId="25" fillId="0" borderId="1" xfId="0" applyNumberFormat="1" applyFont="1" applyBorder="1" applyAlignment="1">
      <alignment horizontal="center" wrapText="1"/>
    </xf>
    <xf numFmtId="2" fontId="12" fillId="0" borderId="1" xfId="0" applyNumberFormat="1" applyFont="1" applyBorder="1" applyAlignment="1">
      <alignment horizontal="center"/>
    </xf>
    <xf numFmtId="2" fontId="104" fillId="0" borderId="1" xfId="0" applyNumberFormat="1" applyFont="1" applyBorder="1" applyAlignment="1">
      <alignment horizontal="center"/>
    </xf>
    <xf numFmtId="2" fontId="12" fillId="3" borderId="1" xfId="0" applyNumberFormat="1" applyFont="1" applyFill="1" applyBorder="1" applyAlignment="1">
      <alignment horizontal="center"/>
    </xf>
    <xf numFmtId="2" fontId="25" fillId="0" borderId="1" xfId="0" applyNumberFormat="1" applyFont="1" applyBorder="1" applyAlignment="1">
      <alignment horizontal="center"/>
    </xf>
    <xf numFmtId="2" fontId="116" fillId="0" borderId="3" xfId="0" applyNumberFormat="1" applyFont="1" applyBorder="1" applyAlignment="1">
      <alignment horizontal="center"/>
    </xf>
    <xf numFmtId="2" fontId="30" fillId="2" borderId="31" xfId="0" applyNumberFormat="1" applyFont="1" applyFill="1" applyBorder="1" applyAlignment="1">
      <alignment horizontal="center" vertical="center"/>
    </xf>
    <xf numFmtId="2" fontId="103" fillId="2" borderId="31" xfId="0" applyNumberFormat="1" applyFont="1" applyFill="1" applyBorder="1" applyAlignment="1">
      <alignment horizontal="center" vertical="center"/>
    </xf>
    <xf numFmtId="2" fontId="30" fillId="33" borderId="31" xfId="0" applyNumberFormat="1" applyFont="1" applyFill="1" applyBorder="1" applyAlignment="1">
      <alignment horizontal="center" vertical="center"/>
    </xf>
    <xf numFmtId="2" fontId="103" fillId="33" borderId="31" xfId="0" applyNumberFormat="1" applyFont="1" applyFill="1" applyBorder="1" applyAlignment="1">
      <alignment horizontal="center" vertical="center"/>
    </xf>
    <xf numFmtId="2" fontId="30" fillId="0" borderId="1" xfId="0" applyNumberFormat="1" applyFont="1" applyBorder="1" applyAlignment="1">
      <alignment horizontal="center" vertical="center"/>
    </xf>
    <xf numFmtId="2" fontId="30" fillId="2" borderId="1" xfId="0" applyNumberFormat="1" applyFont="1" applyFill="1" applyBorder="1" applyAlignment="1">
      <alignment horizontal="center" vertical="center" wrapText="1"/>
    </xf>
    <xf numFmtId="2" fontId="103" fillId="2" borderId="1" xfId="0" applyNumberFormat="1" applyFont="1" applyFill="1" applyBorder="1" applyAlignment="1">
      <alignment horizontal="center" vertical="center" wrapText="1"/>
    </xf>
    <xf numFmtId="2" fontId="103" fillId="40" borderId="21" xfId="0" applyNumberFormat="1" applyFont="1" applyFill="1" applyBorder="1" applyAlignment="1">
      <alignment horizontal="center" vertical="center"/>
    </xf>
    <xf numFmtId="2" fontId="30" fillId="33" borderId="1" xfId="0" applyNumberFormat="1" applyFont="1" applyFill="1" applyBorder="1" applyAlignment="1">
      <alignment horizontal="left" vertical="center"/>
    </xf>
    <xf numFmtId="2" fontId="103" fillId="8" borderId="24" xfId="0" applyNumberFormat="1" applyFont="1" applyFill="1" applyBorder="1" applyAlignment="1">
      <alignment horizontal="left" vertical="center"/>
    </xf>
    <xf numFmtId="2" fontId="30" fillId="33" borderId="26" xfId="0" applyNumberFormat="1" applyFont="1" applyFill="1" applyBorder="1" applyAlignment="1">
      <alignment horizontal="center" vertical="center"/>
    </xf>
    <xf numFmtId="2" fontId="103" fillId="8" borderId="31" xfId="0" applyNumberFormat="1" applyFont="1" applyFill="1" applyBorder="1" applyAlignment="1">
      <alignment horizontal="center" vertical="center"/>
    </xf>
    <xf numFmtId="2" fontId="30" fillId="33" borderId="26" xfId="0" applyNumberFormat="1" applyFont="1" applyFill="1" applyBorder="1" applyAlignment="1">
      <alignment horizontal="left" vertical="center"/>
    </xf>
    <xf numFmtId="2" fontId="103" fillId="8" borderId="31" xfId="0" applyNumberFormat="1" applyFont="1" applyFill="1" applyBorder="1" applyAlignment="1">
      <alignment horizontal="left" vertical="center"/>
    </xf>
    <xf numFmtId="164" fontId="3" fillId="2" borderId="31" xfId="0" applyNumberFormat="1" applyFont="1" applyFill="1" applyBorder="1" applyAlignment="1">
      <alignment horizontal="center" vertical="center"/>
    </xf>
    <xf numFmtId="2" fontId="116" fillId="0" borderId="3" xfId="0" applyNumberFormat="1" applyFont="1" applyBorder="1" applyAlignment="1">
      <alignment horizontal="center" vertical="center"/>
    </xf>
    <xf numFmtId="2" fontId="109" fillId="0" borderId="3" xfId="0" applyNumberFormat="1" applyFont="1" applyBorder="1" applyAlignment="1">
      <alignment horizontal="center" vertical="center"/>
    </xf>
    <xf numFmtId="165" fontId="116" fillId="0" borderId="3" xfId="0" applyNumberFormat="1" applyFont="1" applyBorder="1" applyAlignment="1">
      <alignment horizontal="center" vertical="center"/>
    </xf>
    <xf numFmtId="165" fontId="109" fillId="0" borderId="3" xfId="0" applyNumberFormat="1" applyFont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/>
    </xf>
    <xf numFmtId="2" fontId="107" fillId="2" borderId="3" xfId="0" applyNumberFormat="1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107" fillId="2" borderId="26" xfId="0" applyNumberFormat="1" applyFont="1" applyFill="1" applyBorder="1" applyAlignment="1">
      <alignment horizontal="center"/>
    </xf>
    <xf numFmtId="2" fontId="107" fillId="2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/>
    <xf numFmtId="2" fontId="110" fillId="0" borderId="1" xfId="0" applyNumberFormat="1" applyFont="1" applyBorder="1" applyAlignment="1">
      <alignment horizontal="center"/>
    </xf>
    <xf numFmtId="2" fontId="111" fillId="0" borderId="1" xfId="0" applyNumberFormat="1" applyFont="1" applyBorder="1" applyAlignment="1">
      <alignment horizontal="center"/>
    </xf>
    <xf numFmtId="2" fontId="20" fillId="0" borderId="1" xfId="0" applyNumberFormat="1" applyFont="1" applyBorder="1" applyAlignment="1">
      <alignment horizontal="center"/>
    </xf>
    <xf numFmtId="0" fontId="116" fillId="2" borderId="1" xfId="0" applyFont="1" applyFill="1" applyBorder="1" applyAlignment="1">
      <alignment horizontal="left" vertical="center" wrapText="1"/>
    </xf>
    <xf numFmtId="2" fontId="12" fillId="0" borderId="3" xfId="0" applyNumberFormat="1" applyFont="1" applyBorder="1" applyAlignment="1">
      <alignment horizontal="center"/>
    </xf>
    <xf numFmtId="2" fontId="55" fillId="3" borderId="31" xfId="0" applyNumberFormat="1" applyFont="1" applyFill="1" applyBorder="1" applyAlignment="1">
      <alignment horizontal="center" wrapText="1"/>
    </xf>
    <xf numFmtId="2" fontId="105" fillId="3" borderId="31" xfId="0" applyNumberFormat="1" applyFont="1" applyFill="1" applyBorder="1" applyAlignment="1">
      <alignment horizontal="center" wrapText="1"/>
    </xf>
    <xf numFmtId="2" fontId="55" fillId="0" borderId="31" xfId="0" applyNumberFormat="1" applyFont="1" applyBorder="1" applyAlignment="1">
      <alignment horizontal="center"/>
    </xf>
    <xf numFmtId="2" fontId="105" fillId="2" borderId="31" xfId="0" applyNumberFormat="1" applyFont="1" applyFill="1" applyBorder="1" applyAlignment="1">
      <alignment horizontal="center"/>
    </xf>
    <xf numFmtId="2" fontId="105" fillId="0" borderId="31" xfId="0" applyNumberFormat="1" applyFont="1" applyBorder="1" applyAlignment="1">
      <alignment horizontal="center"/>
    </xf>
    <xf numFmtId="2" fontId="55" fillId="33" borderId="31" xfId="0" applyNumberFormat="1" applyFont="1" applyFill="1" applyBorder="1" applyAlignment="1">
      <alignment horizontal="center"/>
    </xf>
    <xf numFmtId="2" fontId="105" fillId="33" borderId="31" xfId="0" applyNumberFormat="1" applyFont="1" applyFill="1" applyBorder="1" applyAlignment="1">
      <alignment horizontal="center"/>
    </xf>
    <xf numFmtId="2" fontId="55" fillId="0" borderId="26" xfId="0" applyNumberFormat="1" applyFont="1" applyBorder="1" applyAlignment="1">
      <alignment horizontal="center"/>
    </xf>
    <xf numFmtId="2" fontId="105" fillId="2" borderId="26" xfId="0" applyNumberFormat="1" applyFont="1" applyFill="1" applyBorder="1" applyAlignment="1">
      <alignment horizontal="center"/>
    </xf>
    <xf numFmtId="2" fontId="105" fillId="0" borderId="26" xfId="0" applyNumberFormat="1" applyFont="1" applyBorder="1" applyAlignment="1">
      <alignment horizontal="center"/>
    </xf>
    <xf numFmtId="2" fontId="55" fillId="0" borderId="1" xfId="0" applyNumberFormat="1" applyFont="1" applyBorder="1" applyAlignment="1">
      <alignment horizontal="center" wrapText="1"/>
    </xf>
    <xf numFmtId="2" fontId="105" fillId="0" borderId="1" xfId="0" applyNumberFormat="1" applyFont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10" fillId="2" borderId="0" xfId="0" applyFont="1" applyFill="1"/>
    <xf numFmtId="0" fontId="0" fillId="0" borderId="0" xfId="0"/>
    <xf numFmtId="0" fontId="101" fillId="2" borderId="3" xfId="0" applyFont="1" applyFill="1" applyBorder="1" applyAlignment="1">
      <alignment horizontal="left" vertical="center" wrapText="1"/>
    </xf>
    <xf numFmtId="0" fontId="30" fillId="39" borderId="31" xfId="0" applyFont="1" applyFill="1" applyBorder="1" applyAlignment="1">
      <alignment horizontal="center" vertical="center"/>
    </xf>
    <xf numFmtId="0" fontId="30" fillId="39" borderId="31" xfId="0" applyFont="1" applyFill="1" applyBorder="1" applyAlignment="1">
      <alignment horizontal="center" vertical="center" wrapText="1"/>
    </xf>
    <xf numFmtId="2" fontId="30" fillId="39" borderId="31" xfId="0" applyNumberFormat="1" applyFont="1" applyFill="1" applyBorder="1" applyAlignment="1">
      <alignment horizontal="center" vertical="center"/>
    </xf>
    <xf numFmtId="2" fontId="103" fillId="39" borderId="31" xfId="0" applyNumberFormat="1" applyFont="1" applyFill="1" applyBorder="1" applyAlignment="1">
      <alignment horizontal="center" vertical="center"/>
    </xf>
    <xf numFmtId="2" fontId="103" fillId="39" borderId="21" xfId="0" applyNumberFormat="1" applyFont="1" applyFill="1" applyBorder="1" applyAlignment="1">
      <alignment horizontal="center" vertical="center"/>
    </xf>
    <xf numFmtId="0" fontId="35" fillId="16" borderId="33" xfId="0" applyFont="1" applyFill="1" applyBorder="1" applyAlignment="1">
      <alignment horizontal="center" wrapText="1"/>
    </xf>
    <xf numFmtId="0" fontId="30" fillId="0" borderId="5" xfId="0" applyFont="1" applyBorder="1" applyAlignment="1">
      <alignment vertical="center" wrapText="1"/>
    </xf>
    <xf numFmtId="0" fontId="29" fillId="0" borderId="5" xfId="0" applyFont="1" applyBorder="1" applyAlignment="1">
      <alignment horizontal="center" vertical="center"/>
    </xf>
    <xf numFmtId="2" fontId="30" fillId="0" borderId="5" xfId="0" applyNumberFormat="1" applyFont="1" applyBorder="1" applyAlignment="1">
      <alignment horizontal="center" vertical="center"/>
    </xf>
    <xf numFmtId="2" fontId="103" fillId="0" borderId="5" xfId="0" applyNumberFormat="1" applyFont="1" applyBorder="1" applyAlignment="1">
      <alignment horizontal="center" vertical="center"/>
    </xf>
    <xf numFmtId="0" fontId="35" fillId="15" borderId="1" xfId="0" applyFont="1" applyFill="1" applyBorder="1" applyAlignment="1">
      <alignment horizontal="center" wrapText="1"/>
    </xf>
    <xf numFmtId="0" fontId="35" fillId="15" borderId="1" xfId="0" applyFont="1" applyFill="1" applyBorder="1" applyAlignment="1">
      <alignment horizontal="left" wrapText="1"/>
    </xf>
    <xf numFmtId="2" fontId="25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29" fillId="0" borderId="33" xfId="0" applyFont="1" applyBorder="1" applyAlignment="1">
      <alignment horizontal="left"/>
    </xf>
    <xf numFmtId="0" fontId="0" fillId="0" borderId="0" xfId="0"/>
    <xf numFmtId="0" fontId="102" fillId="0" borderId="1" xfId="0" applyFont="1" applyBorder="1" applyAlignment="1">
      <alignment horizontal="left" vertical="center" wrapText="1"/>
    </xf>
    <xf numFmtId="0" fontId="102" fillId="3" borderId="1" xfId="0" applyFont="1" applyFill="1" applyBorder="1" applyAlignment="1">
      <alignment horizontal="left" vertical="center" wrapText="1"/>
    </xf>
    <xf numFmtId="0" fontId="25" fillId="39" borderId="3" xfId="0" applyFont="1" applyFill="1" applyBorder="1" applyAlignment="1">
      <alignment horizontal="center" vertical="center"/>
    </xf>
    <xf numFmtId="1" fontId="12" fillId="39" borderId="3" xfId="0" applyNumberFormat="1" applyFont="1" applyFill="1" applyBorder="1" applyAlignment="1">
      <alignment horizontal="center" vertical="center"/>
    </xf>
    <xf numFmtId="0" fontId="102" fillId="0" borderId="31" xfId="0" applyFont="1" applyBorder="1" applyAlignment="1">
      <alignment horizontal="left" vertical="center" wrapText="1"/>
    </xf>
    <xf numFmtId="0" fontId="102" fillId="39" borderId="31" xfId="0" applyFont="1" applyFill="1" applyBorder="1" applyAlignment="1">
      <alignment horizontal="left" vertical="center" wrapText="1"/>
    </xf>
    <xf numFmtId="0" fontId="102" fillId="3" borderId="31" xfId="0" applyFont="1" applyFill="1" applyBorder="1" applyAlignment="1">
      <alignment horizontal="left" vertical="center" wrapText="1"/>
    </xf>
    <xf numFmtId="2" fontId="25" fillId="0" borderId="26" xfId="0" applyNumberFormat="1" applyFont="1" applyBorder="1" applyAlignment="1">
      <alignment horizontal="center"/>
    </xf>
    <xf numFmtId="2" fontId="25" fillId="0" borderId="33" xfId="0" applyNumberFormat="1" applyFont="1" applyBorder="1" applyAlignment="1">
      <alignment horizontal="center"/>
    </xf>
    <xf numFmtId="2" fontId="25" fillId="13" borderId="37" xfId="0" applyNumberFormat="1" applyFont="1" applyFill="1" applyBorder="1" applyAlignment="1">
      <alignment horizontal="center" wrapText="1"/>
    </xf>
    <xf numFmtId="2" fontId="104" fillId="13" borderId="37" xfId="0" applyNumberFormat="1" applyFont="1" applyFill="1" applyBorder="1" applyAlignment="1">
      <alignment horizontal="center" wrapText="1"/>
    </xf>
    <xf numFmtId="2" fontId="25" fillId="13" borderId="3" xfId="0" applyNumberFormat="1" applyFont="1" applyFill="1" applyBorder="1" applyAlignment="1">
      <alignment horizontal="center" wrapText="1"/>
    </xf>
    <xf numFmtId="2" fontId="104" fillId="13" borderId="3" xfId="0" applyNumberFormat="1" applyFont="1" applyFill="1" applyBorder="1" applyAlignment="1">
      <alignment horizontal="center" wrapText="1"/>
    </xf>
    <xf numFmtId="0" fontId="0" fillId="0" borderId="0" xfId="0"/>
    <xf numFmtId="0" fontId="25" fillId="2" borderId="1" xfId="0" applyFont="1" applyFill="1" applyBorder="1" applyAlignment="1">
      <alignment horizontal="center"/>
    </xf>
    <xf numFmtId="0" fontId="7" fillId="0" borderId="0" xfId="0" applyFont="1" applyBorder="1" applyAlignment="1"/>
    <xf numFmtId="2" fontId="25" fillId="2" borderId="0" xfId="0" applyNumberFormat="1" applyFont="1" applyFill="1" applyBorder="1" applyAlignment="1">
      <alignment horizontal="center"/>
    </xf>
    <xf numFmtId="2" fontId="104" fillId="2" borderId="0" xfId="0" applyNumberFormat="1" applyFont="1" applyFill="1" applyBorder="1" applyAlignment="1">
      <alignment horizontal="center"/>
    </xf>
    <xf numFmtId="2" fontId="104" fillId="0" borderId="0" xfId="0" applyNumberFormat="1" applyFont="1" applyBorder="1" applyAlignment="1">
      <alignment horizontal="center"/>
    </xf>
    <xf numFmtId="0" fontId="104" fillId="13" borderId="0" xfId="0" applyFont="1" applyFill="1" applyBorder="1" applyAlignment="1">
      <alignment horizontal="center" vertical="center" wrapText="1"/>
    </xf>
    <xf numFmtId="0" fontId="54" fillId="15" borderId="1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/>
    </xf>
    <xf numFmtId="0" fontId="30" fillId="33" borderId="3" xfId="0" applyFont="1" applyFill="1" applyBorder="1" applyAlignment="1">
      <alignment horizontal="center"/>
    </xf>
    <xf numFmtId="0" fontId="30" fillId="33" borderId="3" xfId="0" applyFont="1" applyFill="1" applyBorder="1" applyAlignment="1">
      <alignment horizontal="left" wrapText="1"/>
    </xf>
    <xf numFmtId="2" fontId="30" fillId="48" borderId="3" xfId="0" applyNumberFormat="1" applyFont="1" applyFill="1" applyBorder="1" applyAlignment="1">
      <alignment horizontal="center" wrapText="1"/>
    </xf>
    <xf numFmtId="0" fontId="10" fillId="33" borderId="33" xfId="0" applyFont="1" applyFill="1" applyBorder="1"/>
    <xf numFmtId="0" fontId="25" fillId="48" borderId="31" xfId="0" applyFont="1" applyFill="1" applyBorder="1" applyAlignment="1">
      <alignment horizontal="center"/>
    </xf>
    <xf numFmtId="0" fontId="25" fillId="33" borderId="31" xfId="0" applyFont="1" applyFill="1" applyBorder="1"/>
    <xf numFmtId="0" fontId="25" fillId="48" borderId="31" xfId="0" applyFont="1" applyFill="1" applyBorder="1" applyAlignment="1">
      <alignment horizontal="center" wrapText="1"/>
    </xf>
    <xf numFmtId="2" fontId="25" fillId="48" borderId="21" xfId="0" applyNumberFormat="1" applyFont="1" applyFill="1" applyBorder="1" applyAlignment="1">
      <alignment horizontal="center" wrapText="1"/>
    </xf>
    <xf numFmtId="2" fontId="25" fillId="33" borderId="31" xfId="0" applyNumberFormat="1" applyFont="1" applyFill="1" applyBorder="1" applyAlignment="1">
      <alignment horizontal="center"/>
    </xf>
    <xf numFmtId="2" fontId="104" fillId="33" borderId="31" xfId="0" applyNumberFormat="1" applyFont="1" applyFill="1" applyBorder="1" applyAlignment="1">
      <alignment horizontal="center"/>
    </xf>
    <xf numFmtId="0" fontId="10" fillId="33" borderId="0" xfId="0" applyFont="1" applyFill="1"/>
    <xf numFmtId="0" fontId="102" fillId="0" borderId="31" xfId="0" applyFont="1" applyBorder="1" applyAlignment="1">
      <alignment wrapText="1"/>
    </xf>
    <xf numFmtId="2" fontId="103" fillId="0" borderId="0" xfId="0" applyNumberFormat="1" applyFont="1" applyBorder="1" applyAlignment="1">
      <alignment horizontal="center" vertical="center"/>
    </xf>
    <xf numFmtId="0" fontId="0" fillId="0" borderId="0" xfId="0" applyAlignment="1"/>
    <xf numFmtId="0" fontId="103" fillId="49" borderId="1" xfId="0" applyFont="1" applyFill="1" applyBorder="1" applyAlignment="1">
      <alignment horizontal="center" vertical="center" wrapText="1"/>
    </xf>
    <xf numFmtId="2" fontId="103" fillId="39" borderId="1" xfId="0" applyNumberFormat="1" applyFont="1" applyFill="1" applyBorder="1" applyAlignment="1">
      <alignment horizontal="center" vertical="center"/>
    </xf>
    <xf numFmtId="2" fontId="103" fillId="33" borderId="1" xfId="0" applyNumberFormat="1" applyFont="1" applyFill="1" applyBorder="1" applyAlignment="1">
      <alignment horizontal="center" vertical="center"/>
    </xf>
    <xf numFmtId="0" fontId="30" fillId="39" borderId="1" xfId="0" applyFont="1" applyFill="1" applyBorder="1" applyAlignment="1">
      <alignment horizontal="center" vertical="center"/>
    </xf>
    <xf numFmtId="0" fontId="102" fillId="39" borderId="1" xfId="0" applyFont="1" applyFill="1" applyBorder="1" applyAlignment="1">
      <alignment horizontal="left" vertical="center" wrapText="1"/>
    </xf>
    <xf numFmtId="0" fontId="30" fillId="39" borderId="1" xfId="0" applyFont="1" applyFill="1" applyBorder="1" applyAlignment="1">
      <alignment horizontal="center" vertical="center" wrapText="1"/>
    </xf>
    <xf numFmtId="2" fontId="30" fillId="39" borderId="1" xfId="0" applyNumberFormat="1" applyFont="1" applyFill="1" applyBorder="1" applyAlignment="1">
      <alignment horizontal="center" vertical="center"/>
    </xf>
    <xf numFmtId="0" fontId="25" fillId="50" borderId="31" xfId="0" applyFont="1" applyFill="1" applyBorder="1" applyAlignment="1">
      <alignment horizontal="center"/>
    </xf>
    <xf numFmtId="0" fontId="25" fillId="50" borderId="31" xfId="0" applyFont="1" applyFill="1" applyBorder="1" applyAlignment="1">
      <alignment horizontal="left" wrapText="1"/>
    </xf>
    <xf numFmtId="0" fontId="25" fillId="50" borderId="31" xfId="0" applyFont="1" applyFill="1" applyBorder="1" applyAlignment="1">
      <alignment horizontal="center" wrapText="1"/>
    </xf>
    <xf numFmtId="2" fontId="25" fillId="51" borderId="31" xfId="0" applyNumberFormat="1" applyFont="1" applyFill="1" applyBorder="1" applyAlignment="1">
      <alignment horizontal="center" wrapText="1"/>
    </xf>
    <xf numFmtId="2" fontId="104" fillId="50" borderId="24" xfId="0" applyNumberFormat="1" applyFont="1" applyFill="1" applyBorder="1" applyAlignment="1">
      <alignment horizontal="center"/>
    </xf>
    <xf numFmtId="0" fontId="117" fillId="39" borderId="33" xfId="0" applyFont="1" applyFill="1" applyBorder="1" applyAlignment="1">
      <alignment horizontal="right"/>
    </xf>
    <xf numFmtId="0" fontId="25" fillId="52" borderId="31" xfId="0" applyFont="1" applyFill="1" applyBorder="1" applyAlignment="1">
      <alignment horizontal="center"/>
    </xf>
    <xf numFmtId="0" fontId="12" fillId="52" borderId="31" xfId="0" applyFont="1" applyFill="1" applyBorder="1" applyAlignment="1">
      <alignment wrapText="1"/>
    </xf>
    <xf numFmtId="0" fontId="25" fillId="52" borderId="31" xfId="0" applyFont="1" applyFill="1" applyBorder="1" applyAlignment="1">
      <alignment horizontal="center" wrapText="1"/>
    </xf>
    <xf numFmtId="2" fontId="25" fillId="52" borderId="31" xfId="0" applyNumberFormat="1" applyFont="1" applyFill="1" applyBorder="1" applyAlignment="1">
      <alignment horizontal="center" wrapText="1"/>
    </xf>
    <xf numFmtId="2" fontId="25" fillId="52" borderId="31" xfId="0" applyNumberFormat="1" applyFont="1" applyFill="1" applyBorder="1" applyAlignment="1">
      <alignment horizontal="center"/>
    </xf>
    <xf numFmtId="2" fontId="25" fillId="52" borderId="21" xfId="0" applyNumberFormat="1" applyFont="1" applyFill="1" applyBorder="1" applyAlignment="1">
      <alignment horizontal="center"/>
    </xf>
    <xf numFmtId="2" fontId="25" fillId="52" borderId="1" xfId="0" applyNumberFormat="1" applyFont="1" applyFill="1" applyBorder="1" applyAlignment="1">
      <alignment horizontal="center"/>
    </xf>
    <xf numFmtId="0" fontId="125" fillId="8" borderId="33" xfId="0" applyFont="1" applyFill="1" applyBorder="1"/>
    <xf numFmtId="0" fontId="12" fillId="16" borderId="11" xfId="0" applyFont="1" applyFill="1" applyBorder="1" applyAlignment="1">
      <alignment horizontal="center" wrapText="1"/>
    </xf>
    <xf numFmtId="0" fontId="54" fillId="49" borderId="1" xfId="0" applyFont="1" applyFill="1" applyBorder="1" applyAlignment="1">
      <alignment horizontal="center" vertical="center" wrapText="1"/>
    </xf>
    <xf numFmtId="2" fontId="102" fillId="39" borderId="1" xfId="0" applyNumberFormat="1" applyFont="1" applyFill="1" applyBorder="1" applyAlignment="1">
      <alignment horizontal="center" vertical="center"/>
    </xf>
    <xf numFmtId="0" fontId="102" fillId="13" borderId="1" xfId="0" applyFont="1" applyFill="1" applyBorder="1" applyAlignment="1">
      <alignment horizontal="center" wrapText="1"/>
    </xf>
    <xf numFmtId="0" fontId="102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vertical="center" wrapText="1"/>
    </xf>
    <xf numFmtId="0" fontId="142" fillId="2" borderId="1" xfId="0" applyFont="1" applyFill="1" applyBorder="1" applyAlignment="1">
      <alignment horizontal="center" vertical="center" wrapText="1"/>
    </xf>
    <xf numFmtId="0" fontId="0" fillId="0" borderId="0" xfId="0"/>
    <xf numFmtId="0" fontId="10" fillId="2" borderId="0" xfId="0" applyFont="1" applyFill="1"/>
    <xf numFmtId="0" fontId="0" fillId="0" borderId="0" xfId="0"/>
    <xf numFmtId="2" fontId="55" fillId="3" borderId="8" xfId="0" applyNumberFormat="1" applyFont="1" applyFill="1" applyBorder="1" applyAlignment="1">
      <alignment horizontal="center" wrapText="1"/>
    </xf>
    <xf numFmtId="2" fontId="105" fillId="3" borderId="3" xfId="0" applyNumberFormat="1" applyFont="1" applyFill="1" applyBorder="1" applyAlignment="1">
      <alignment horizontal="center" wrapText="1"/>
    </xf>
    <xf numFmtId="2" fontId="55" fillId="3" borderId="3" xfId="0" applyNumberFormat="1" applyFont="1" applyFill="1" applyBorder="1" applyAlignment="1">
      <alignment horizontal="center" wrapText="1"/>
    </xf>
    <xf numFmtId="2" fontId="55" fillId="3" borderId="50" xfId="0" applyNumberFormat="1" applyFont="1" applyFill="1" applyBorder="1" applyAlignment="1">
      <alignment horizontal="center" wrapText="1"/>
    </xf>
    <xf numFmtId="2" fontId="54" fillId="3" borderId="3" xfId="0" applyNumberFormat="1" applyFont="1" applyFill="1" applyBorder="1" applyAlignment="1">
      <alignment horizontal="center" wrapText="1"/>
    </xf>
    <xf numFmtId="2" fontId="130" fillId="2" borderId="3" xfId="0" applyNumberFormat="1" applyFont="1" applyFill="1" applyBorder="1" applyAlignment="1">
      <alignment horizontal="center" vertical="center"/>
    </xf>
    <xf numFmtId="0" fontId="130" fillId="3" borderId="3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45" fillId="2" borderId="0" xfId="0" applyFont="1" applyFill="1" applyBorder="1"/>
    <xf numFmtId="0" fontId="7" fillId="0" borderId="1" xfId="0" applyFont="1" applyBorder="1"/>
    <xf numFmtId="0" fontId="0" fillId="0" borderId="0" xfId="0"/>
    <xf numFmtId="0" fontId="10" fillId="2" borderId="0" xfId="0" applyFont="1" applyFill="1"/>
    <xf numFmtId="0" fontId="101" fillId="2" borderId="3" xfId="0" applyFont="1" applyFill="1" applyBorder="1" applyAlignment="1">
      <alignment horizontal="left" vertical="center" wrapText="1"/>
    </xf>
    <xf numFmtId="0" fontId="30" fillId="33" borderId="31" xfId="0" applyFont="1" applyFill="1" applyBorder="1" applyAlignment="1">
      <alignment wrapText="1"/>
    </xf>
    <xf numFmtId="0" fontId="25" fillId="33" borderId="31" xfId="0" applyFont="1" applyFill="1" applyBorder="1" applyAlignment="1">
      <alignment horizontal="center" wrapText="1"/>
    </xf>
    <xf numFmtId="2" fontId="25" fillId="33" borderId="3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2" fontId="104" fillId="0" borderId="3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9" fillId="3" borderId="3" xfId="0" applyFont="1" applyFill="1" applyBorder="1"/>
    <xf numFmtId="0" fontId="7" fillId="3" borderId="3" xfId="0" applyFont="1" applyFill="1" applyBorder="1"/>
    <xf numFmtId="0" fontId="117" fillId="11" borderId="0" xfId="0" applyFont="1" applyFill="1" applyBorder="1" applyAlignment="1">
      <alignment horizontal="center" vertical="center" wrapText="1"/>
    </xf>
    <xf numFmtId="0" fontId="117" fillId="11" borderId="33" xfId="0" applyFont="1" applyFill="1" applyBorder="1" applyAlignment="1">
      <alignment horizontal="center" vertical="center" wrapText="1"/>
    </xf>
    <xf numFmtId="0" fontId="54" fillId="15" borderId="10" xfId="0" applyFont="1" applyFill="1" applyBorder="1" applyAlignment="1">
      <alignment horizontal="center" vertical="center" wrapText="1"/>
    </xf>
    <xf numFmtId="0" fontId="54" fillId="15" borderId="11" xfId="0" applyFont="1" applyFill="1" applyBorder="1" applyAlignment="1">
      <alignment horizontal="center" vertical="center" wrapText="1"/>
    </xf>
    <xf numFmtId="0" fontId="54" fillId="15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10" fillId="2" borderId="26" xfId="0" applyFont="1" applyFill="1" applyBorder="1"/>
    <xf numFmtId="0" fontId="7" fillId="0" borderId="1" xfId="0" applyFont="1" applyBorder="1"/>
    <xf numFmtId="0" fontId="10" fillId="2" borderId="1" xfId="0" applyFont="1" applyFill="1" applyBorder="1"/>
    <xf numFmtId="2" fontId="11" fillId="4" borderId="77" xfId="0" applyNumberFormat="1" applyFont="1" applyFill="1" applyBorder="1" applyAlignment="1">
      <alignment horizontal="center" wrapText="1"/>
    </xf>
    <xf numFmtId="2" fontId="11" fillId="4" borderId="78" xfId="0" applyNumberFormat="1" applyFont="1" applyFill="1" applyBorder="1" applyAlignment="1">
      <alignment horizontal="center" wrapText="1"/>
    </xf>
    <xf numFmtId="0" fontId="7" fillId="0" borderId="8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2" fontId="11" fillId="4" borderId="55" xfId="0" applyNumberFormat="1" applyFont="1" applyFill="1" applyBorder="1" applyAlignment="1">
      <alignment horizontal="center" wrapText="1"/>
    </xf>
    <xf numFmtId="2" fontId="11" fillId="4" borderId="32" xfId="0" applyNumberFormat="1" applyFont="1" applyFill="1" applyBorder="1" applyAlignment="1">
      <alignment horizontal="center" wrapText="1"/>
    </xf>
    <xf numFmtId="2" fontId="11" fillId="4" borderId="2" xfId="0" applyNumberFormat="1" applyFont="1" applyFill="1" applyBorder="1" applyAlignment="1">
      <alignment horizontal="center" wrapText="1"/>
    </xf>
    <xf numFmtId="2" fontId="11" fillId="4" borderId="23" xfId="0" applyNumberFormat="1" applyFont="1" applyFill="1" applyBorder="1" applyAlignment="1">
      <alignment horizontal="center" wrapText="1"/>
    </xf>
    <xf numFmtId="2" fontId="115" fillId="4" borderId="30" xfId="0" applyNumberFormat="1" applyFont="1" applyFill="1" applyBorder="1" applyAlignment="1">
      <alignment horizontal="center" wrapText="1"/>
    </xf>
    <xf numFmtId="2" fontId="11" fillId="4" borderId="21" xfId="0" applyNumberFormat="1" applyFont="1" applyFill="1" applyBorder="1" applyAlignment="1">
      <alignment horizontal="center" wrapText="1"/>
    </xf>
    <xf numFmtId="2" fontId="11" fillId="4" borderId="31" xfId="0" applyNumberFormat="1" applyFont="1" applyFill="1" applyBorder="1" applyAlignment="1">
      <alignment horizontal="center" wrapText="1"/>
    </xf>
    <xf numFmtId="0" fontId="115" fillId="4" borderId="2" xfId="0" applyFont="1" applyFill="1" applyBorder="1" applyAlignment="1">
      <alignment horizontal="center"/>
    </xf>
    <xf numFmtId="0" fontId="115" fillId="4" borderId="23" xfId="0" applyFont="1" applyFill="1" applyBorder="1" applyAlignment="1">
      <alignment horizontal="center"/>
    </xf>
    <xf numFmtId="0" fontId="115" fillId="4" borderId="24" xfId="0" applyFont="1" applyFill="1" applyBorder="1" applyAlignment="1">
      <alignment horizontal="center"/>
    </xf>
    <xf numFmtId="2" fontId="11" fillId="4" borderId="30" xfId="0" applyNumberFormat="1" applyFont="1" applyFill="1" applyBorder="1" applyAlignment="1">
      <alignment horizontal="center" wrapText="1"/>
    </xf>
    <xf numFmtId="0" fontId="7" fillId="0" borderId="25" xfId="0" applyFont="1" applyBorder="1"/>
    <xf numFmtId="2" fontId="11" fillId="4" borderId="24" xfId="0" applyNumberFormat="1" applyFont="1" applyFill="1" applyBorder="1" applyAlignment="1">
      <alignment horizontal="center" wrapText="1"/>
    </xf>
    <xf numFmtId="2" fontId="115" fillId="4" borderId="2" xfId="0" applyNumberFormat="1" applyFont="1" applyFill="1" applyBorder="1" applyAlignment="1">
      <alignment horizontal="center" wrapText="1"/>
    </xf>
    <xf numFmtId="2" fontId="115" fillId="4" borderId="23" xfId="0" applyNumberFormat="1" applyFont="1" applyFill="1" applyBorder="1" applyAlignment="1">
      <alignment horizontal="center" wrapText="1"/>
    </xf>
    <xf numFmtId="2" fontId="115" fillId="4" borderId="24" xfId="0" applyNumberFormat="1" applyFont="1" applyFill="1" applyBorder="1" applyAlignment="1">
      <alignment horizontal="center" wrapText="1"/>
    </xf>
    <xf numFmtId="2" fontId="118" fillId="0" borderId="27" xfId="0" applyNumberFormat="1" applyFont="1" applyBorder="1" applyAlignment="1">
      <alignment horizontal="left" wrapText="1"/>
    </xf>
    <xf numFmtId="2" fontId="118" fillId="0" borderId="28" xfId="0" applyNumberFormat="1" applyFont="1" applyBorder="1" applyAlignment="1">
      <alignment horizontal="left" wrapText="1"/>
    </xf>
    <xf numFmtId="2" fontId="118" fillId="0" borderId="29" xfId="0" applyNumberFormat="1" applyFont="1" applyBorder="1" applyAlignment="1">
      <alignment horizontal="left" wrapText="1"/>
    </xf>
    <xf numFmtId="0" fontId="7" fillId="0" borderId="1" xfId="0" applyFont="1" applyBorder="1" applyAlignment="1">
      <alignment horizontal="center"/>
    </xf>
    <xf numFmtId="0" fontId="117" fillId="4" borderId="1" xfId="0" applyFont="1" applyFill="1" applyBorder="1" applyAlignment="1">
      <alignment horizontal="center" vertical="center"/>
    </xf>
    <xf numFmtId="0" fontId="119" fillId="4" borderId="1" xfId="0" applyFont="1" applyFill="1" applyBorder="1" applyAlignment="1">
      <alignment horizontal="center"/>
    </xf>
    <xf numFmtId="0" fontId="119" fillId="4" borderId="80" xfId="0" applyFont="1" applyFill="1" applyBorder="1" applyAlignment="1">
      <alignment horizontal="center" vertical="center"/>
    </xf>
    <xf numFmtId="0" fontId="119" fillId="4" borderId="11" xfId="0" applyFont="1" applyFill="1" applyBorder="1" applyAlignment="1">
      <alignment horizontal="center" vertical="center"/>
    </xf>
    <xf numFmtId="0" fontId="119" fillId="4" borderId="81" xfId="0" applyFont="1" applyFill="1" applyBorder="1" applyAlignment="1">
      <alignment horizontal="center" vertical="center"/>
    </xf>
    <xf numFmtId="0" fontId="119" fillId="4" borderId="38" xfId="0" applyFont="1" applyFill="1" applyBorder="1" applyAlignment="1">
      <alignment horizontal="center"/>
    </xf>
    <xf numFmtId="0" fontId="120" fillId="4" borderId="28" xfId="0" applyFont="1" applyFill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117" fillId="4" borderId="2" xfId="0" applyFont="1" applyFill="1" applyBorder="1" applyAlignment="1">
      <alignment horizontal="center" vertical="center"/>
    </xf>
    <xf numFmtId="0" fontId="117" fillId="4" borderId="23" xfId="0" applyFont="1" applyFill="1" applyBorder="1" applyAlignment="1">
      <alignment horizontal="center" vertical="center"/>
    </xf>
    <xf numFmtId="0" fontId="117" fillId="4" borderId="24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7" fillId="0" borderId="21" xfId="0" applyFont="1" applyBorder="1"/>
    <xf numFmtId="0" fontId="1" fillId="0" borderId="21" xfId="0" applyFont="1" applyBorder="1" applyAlignment="1">
      <alignment wrapText="1"/>
    </xf>
    <xf numFmtId="0" fontId="7" fillId="0" borderId="31" xfId="0" applyFont="1" applyBorder="1"/>
    <xf numFmtId="0" fontId="13" fillId="0" borderId="21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24" xfId="0" applyFont="1" applyBorder="1" applyAlignment="1">
      <alignment wrapText="1"/>
    </xf>
    <xf numFmtId="0" fontId="23" fillId="10" borderId="21" xfId="0" applyFont="1" applyFill="1" applyBorder="1" applyAlignment="1">
      <alignment horizontal="center"/>
    </xf>
    <xf numFmtId="0" fontId="23" fillId="10" borderId="10" xfId="0" applyFont="1" applyFill="1" applyBorder="1" applyAlignment="1">
      <alignment horizontal="center"/>
    </xf>
    <xf numFmtId="0" fontId="23" fillId="10" borderId="11" xfId="0" applyFont="1" applyFill="1" applyBorder="1" applyAlignment="1">
      <alignment horizontal="center"/>
    </xf>
    <xf numFmtId="0" fontId="23" fillId="10" borderId="12" xfId="0" applyFont="1" applyFill="1" applyBorder="1" applyAlignment="1">
      <alignment horizontal="center"/>
    </xf>
    <xf numFmtId="0" fontId="54" fillId="13" borderId="17" xfId="0" applyFont="1" applyFill="1" applyBorder="1" applyAlignment="1">
      <alignment horizontal="center" vertical="center" wrapText="1"/>
    </xf>
    <xf numFmtId="0" fontId="54" fillId="13" borderId="41" xfId="0" applyFont="1" applyFill="1" applyBorder="1" applyAlignment="1">
      <alignment horizontal="center" vertical="center" wrapText="1"/>
    </xf>
    <xf numFmtId="0" fontId="54" fillId="13" borderId="74" xfId="0" applyFont="1" applyFill="1" applyBorder="1" applyAlignment="1">
      <alignment horizontal="center" vertical="center" wrapText="1"/>
    </xf>
    <xf numFmtId="0" fontId="33" fillId="10" borderId="21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23" fillId="10" borderId="27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34" fillId="10" borderId="30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10" fillId="2" borderId="0" xfId="0" applyFont="1" applyFill="1"/>
    <xf numFmtId="0" fontId="0" fillId="0" borderId="0" xfId="0"/>
    <xf numFmtId="0" fontId="7" fillId="0" borderId="33" xfId="0" applyFont="1" applyBorder="1"/>
    <xf numFmtId="0" fontId="23" fillId="10" borderId="2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41" fillId="39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/>
    </xf>
    <xf numFmtId="0" fontId="23" fillId="10" borderId="28" xfId="0" applyFont="1" applyFill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13" fillId="0" borderId="0" xfId="0" applyFont="1" applyAlignment="1">
      <alignment wrapText="1"/>
    </xf>
    <xf numFmtId="0" fontId="23" fillId="10" borderId="10" xfId="0" applyFont="1" applyFill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5" fillId="0" borderId="21" xfId="0" applyFont="1" applyBorder="1"/>
    <xf numFmtId="0" fontId="7" fillId="0" borderId="0" xfId="0" applyFont="1"/>
    <xf numFmtId="1" fontId="29" fillId="3" borderId="10" xfId="0" applyNumberFormat="1" applyFont="1" applyFill="1" applyBorder="1" applyAlignment="1">
      <alignment horizontal="center"/>
    </xf>
    <xf numFmtId="1" fontId="29" fillId="3" borderId="12" xfId="0" applyNumberFormat="1" applyFont="1" applyFill="1" applyBorder="1" applyAlignment="1">
      <alignment horizontal="center"/>
    </xf>
    <xf numFmtId="0" fontId="21" fillId="14" borderId="0" xfId="0" applyFont="1" applyFill="1"/>
    <xf numFmtId="0" fontId="10" fillId="2" borderId="1" xfId="0" applyFont="1" applyFill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16" fillId="10" borderId="40" xfId="0" applyFont="1" applyFill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23" fillId="10" borderId="21" xfId="0" applyFont="1" applyFill="1" applyBorder="1" applyAlignment="1">
      <alignment horizontal="center" vertical="center"/>
    </xf>
    <xf numFmtId="0" fontId="117" fillId="38" borderId="77" xfId="0" applyFont="1" applyFill="1" applyBorder="1" applyAlignment="1">
      <alignment horizontal="center" vertical="center" wrapText="1"/>
    </xf>
    <xf numFmtId="0" fontId="117" fillId="38" borderId="78" xfId="0" applyFont="1" applyFill="1" applyBorder="1" applyAlignment="1">
      <alignment horizontal="center" vertical="center" wrapText="1"/>
    </xf>
    <xf numFmtId="0" fontId="117" fillId="10" borderId="77" xfId="0" applyFont="1" applyFill="1" applyBorder="1" applyAlignment="1">
      <alignment horizontal="center" vertical="center" wrapText="1"/>
    </xf>
    <xf numFmtId="0" fontId="117" fillId="10" borderId="78" xfId="0" applyFont="1" applyFill="1" applyBorder="1" applyAlignment="1">
      <alignment horizontal="center" vertical="center" wrapText="1"/>
    </xf>
    <xf numFmtId="0" fontId="117" fillId="10" borderId="79" xfId="0" applyFont="1" applyFill="1" applyBorder="1" applyAlignment="1">
      <alignment horizontal="center" vertical="center" wrapText="1"/>
    </xf>
    <xf numFmtId="0" fontId="127" fillId="2" borderId="21" xfId="0" applyFont="1" applyFill="1" applyBorder="1"/>
    <xf numFmtId="0" fontId="128" fillId="0" borderId="21" xfId="0" applyFont="1" applyBorder="1"/>
    <xf numFmtId="0" fontId="128" fillId="0" borderId="31" xfId="0" applyFont="1" applyBorder="1"/>
    <xf numFmtId="0" fontId="129" fillId="2" borderId="21" xfId="0" applyFont="1" applyFill="1" applyBorder="1"/>
    <xf numFmtId="0" fontId="54" fillId="16" borderId="55" xfId="0" applyFont="1" applyFill="1" applyBorder="1" applyAlignment="1">
      <alignment horizontal="center" wrapText="1"/>
    </xf>
    <xf numFmtId="0" fontId="54" fillId="16" borderId="83" xfId="0" applyFont="1" applyFill="1" applyBorder="1" applyAlignment="1">
      <alignment horizontal="center" wrapText="1"/>
    </xf>
    <xf numFmtId="0" fontId="54" fillId="21" borderId="55" xfId="0" applyFont="1" applyFill="1" applyBorder="1" applyAlignment="1">
      <alignment horizontal="center" wrapText="1"/>
    </xf>
    <xf numFmtId="0" fontId="54" fillId="21" borderId="83" xfId="0" applyFont="1" applyFill="1" applyBorder="1" applyAlignment="1">
      <alignment horizontal="center" wrapText="1"/>
    </xf>
    <xf numFmtId="0" fontId="117" fillId="10" borderId="1" xfId="0" applyFont="1" applyFill="1" applyBorder="1" applyAlignment="1">
      <alignment horizontal="left" vertical="center" wrapText="1"/>
    </xf>
    <xf numFmtId="0" fontId="117" fillId="10" borderId="26" xfId="0" applyFont="1" applyFill="1" applyBorder="1" applyAlignment="1">
      <alignment horizontal="left" vertical="center" wrapText="1"/>
    </xf>
    <xf numFmtId="0" fontId="54" fillId="15" borderId="84" xfId="0" applyFont="1" applyFill="1" applyBorder="1" applyAlignment="1">
      <alignment horizontal="center" vertical="center" wrapText="1"/>
    </xf>
    <xf numFmtId="0" fontId="54" fillId="15" borderId="82" xfId="0" applyFont="1" applyFill="1" applyBorder="1" applyAlignment="1">
      <alignment horizontal="center" vertical="center" wrapText="1"/>
    </xf>
    <xf numFmtId="0" fontId="126" fillId="2" borderId="9" xfId="0" applyFont="1" applyFill="1" applyBorder="1" applyAlignment="1">
      <alignment horizontal="center" vertical="center" wrapText="1"/>
    </xf>
    <xf numFmtId="0" fontId="126" fillId="2" borderId="49" xfId="0" applyFont="1" applyFill="1" applyBorder="1" applyAlignment="1">
      <alignment horizontal="center" vertical="center" wrapText="1"/>
    </xf>
    <xf numFmtId="0" fontId="117" fillId="10" borderId="1" xfId="0" applyFont="1" applyFill="1" applyBorder="1" applyAlignment="1">
      <alignment horizontal="center" vertical="center" wrapText="1"/>
    </xf>
    <xf numFmtId="0" fontId="117" fillId="10" borderId="2" xfId="0" applyFont="1" applyFill="1" applyBorder="1" applyAlignment="1">
      <alignment horizontal="center" vertical="center" wrapText="1"/>
    </xf>
    <xf numFmtId="0" fontId="117" fillId="10" borderId="23" xfId="0" applyFont="1" applyFill="1" applyBorder="1" applyAlignment="1">
      <alignment horizontal="center" vertical="center" wrapText="1"/>
    </xf>
    <xf numFmtId="0" fontId="117" fillId="10" borderId="24" xfId="0" applyFont="1" applyFill="1" applyBorder="1" applyAlignment="1">
      <alignment horizontal="center" vertical="center" wrapText="1"/>
    </xf>
    <xf numFmtId="0" fontId="117" fillId="10" borderId="1" xfId="0" applyFont="1" applyFill="1" applyBorder="1" applyAlignment="1">
      <alignment horizontal="left" vertical="center"/>
    </xf>
    <xf numFmtId="0" fontId="54" fillId="16" borderId="32" xfId="0" applyFont="1" applyFill="1" applyBorder="1" applyAlignment="1">
      <alignment horizontal="center" wrapText="1"/>
    </xf>
    <xf numFmtId="0" fontId="56" fillId="10" borderId="0" xfId="0" applyFont="1" applyFill="1" applyAlignment="1">
      <alignment horizontal="center"/>
    </xf>
    <xf numFmtId="0" fontId="101" fillId="0" borderId="10" xfId="0" applyFont="1" applyBorder="1" applyAlignment="1">
      <alignment horizontal="left"/>
    </xf>
    <xf numFmtId="0" fontId="101" fillId="0" borderId="11" xfId="0" applyFont="1" applyBorder="1" applyAlignment="1">
      <alignment horizontal="left"/>
    </xf>
    <xf numFmtId="0" fontId="101" fillId="0" borderId="12" xfId="0" applyFont="1" applyBorder="1" applyAlignment="1">
      <alignment horizontal="left"/>
    </xf>
    <xf numFmtId="0" fontId="101" fillId="2" borderId="3" xfId="0" applyFont="1" applyFill="1" applyBorder="1" applyAlignment="1">
      <alignment horizontal="left" vertical="center" wrapText="1"/>
    </xf>
    <xf numFmtId="0" fontId="116" fillId="0" borderId="3" xfId="0" applyFont="1" applyBorder="1" applyAlignment="1">
      <alignment horizontal="left"/>
    </xf>
    <xf numFmtId="0" fontId="121" fillId="2" borderId="3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101" fillId="2" borderId="3" xfId="0" applyFont="1" applyFill="1" applyBorder="1" applyAlignment="1">
      <alignment horizontal="left" vertical="center"/>
    </xf>
    <xf numFmtId="0" fontId="116" fillId="0" borderId="10" xfId="0" applyFont="1" applyBorder="1" applyAlignment="1">
      <alignment horizontal="left"/>
    </xf>
    <xf numFmtId="0" fontId="116" fillId="0" borderId="11" xfId="0" applyFont="1" applyBorder="1" applyAlignment="1">
      <alignment horizontal="left"/>
    </xf>
    <xf numFmtId="0" fontId="116" fillId="0" borderId="12" xfId="0" applyFont="1" applyBorder="1" applyAlignment="1">
      <alignment horizontal="left"/>
    </xf>
    <xf numFmtId="0" fontId="116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56" fillId="10" borderId="22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7" fillId="0" borderId="33" xfId="0" applyFont="1" applyBorder="1" applyAlignment="1">
      <alignment horizontal="center" wrapText="1"/>
    </xf>
    <xf numFmtId="0" fontId="57" fillId="10" borderId="6" xfId="0" applyFont="1" applyFill="1" applyBorder="1" applyAlignment="1">
      <alignment horizontal="center" wrapText="1"/>
    </xf>
    <xf numFmtId="0" fontId="0" fillId="0" borderId="32" xfId="0" applyBorder="1"/>
    <xf numFmtId="0" fontId="7" fillId="0" borderId="13" xfId="0" applyFont="1" applyBorder="1"/>
    <xf numFmtId="0" fontId="56" fillId="10" borderId="33" xfId="0" applyFont="1" applyFill="1" applyBorder="1" applyAlignment="1">
      <alignment horizontal="center"/>
    </xf>
    <xf numFmtId="0" fontId="50" fillId="12" borderId="8" xfId="0" applyFont="1" applyFill="1" applyBorder="1" applyAlignment="1">
      <alignment horizontal="center" wrapText="1"/>
    </xf>
    <xf numFmtId="0" fontId="52" fillId="10" borderId="6" xfId="0" applyFont="1" applyFill="1" applyBorder="1" applyAlignment="1">
      <alignment horizontal="center" wrapText="1"/>
    </xf>
    <xf numFmtId="0" fontId="7" fillId="0" borderId="32" xfId="0" applyFont="1" applyBorder="1"/>
    <xf numFmtId="0" fontId="53" fillId="0" borderId="21" xfId="0" applyFont="1" applyBorder="1"/>
    <xf numFmtId="0" fontId="46" fillId="0" borderId="21" xfId="0" applyFont="1" applyBorder="1" applyAlignment="1">
      <alignment horizontal="center"/>
    </xf>
    <xf numFmtId="0" fontId="48" fillId="0" borderId="21" xfId="0" applyFont="1" applyBorder="1" applyAlignment="1">
      <alignment wrapText="1"/>
    </xf>
    <xf numFmtId="0" fontId="49" fillId="0" borderId="21" xfId="0" applyFont="1" applyBorder="1" applyAlignment="1">
      <alignment wrapText="1"/>
    </xf>
    <xf numFmtId="0" fontId="49" fillId="0" borderId="0" xfId="0" applyFont="1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60" fillId="10" borderId="0" xfId="0" applyFont="1" applyFill="1" applyAlignment="1">
      <alignment horizontal="left"/>
    </xf>
    <xf numFmtId="0" fontId="60" fillId="10" borderId="33" xfId="0" applyFont="1" applyFill="1" applyBorder="1" applyAlignment="1">
      <alignment horizontal="left"/>
    </xf>
    <xf numFmtId="0" fontId="64" fillId="10" borderId="0" xfId="0" applyFont="1" applyFill="1" applyAlignment="1">
      <alignment horizontal="center" wrapText="1"/>
    </xf>
    <xf numFmtId="0" fontId="29" fillId="0" borderId="33" xfId="0" applyFont="1" applyBorder="1" applyAlignment="1">
      <alignment horizontal="left"/>
    </xf>
    <xf numFmtId="0" fontId="119" fillId="49" borderId="2" xfId="0" applyFont="1" applyFill="1" applyBorder="1" applyAlignment="1">
      <alignment horizontal="center" vertical="center" wrapText="1"/>
    </xf>
    <xf numFmtId="0" fontId="119" fillId="49" borderId="24" xfId="0" applyFont="1" applyFill="1" applyBorder="1" applyAlignment="1">
      <alignment horizontal="center" vertical="center" wrapText="1"/>
    </xf>
    <xf numFmtId="0" fontId="60" fillId="10" borderId="0" xfId="0" applyFont="1" applyFill="1" applyAlignment="1">
      <alignment horizontal="center" wrapText="1"/>
    </xf>
    <xf numFmtId="0" fontId="60" fillId="10" borderId="33" xfId="0" applyFont="1" applyFill="1" applyBorder="1" applyAlignment="1">
      <alignment horizontal="center" wrapText="1"/>
    </xf>
    <xf numFmtId="0" fontId="63" fillId="10" borderId="2" xfId="0" applyFont="1" applyFill="1" applyBorder="1" applyAlignment="1">
      <alignment horizontal="center" wrapText="1"/>
    </xf>
    <xf numFmtId="0" fontId="63" fillId="10" borderId="23" xfId="0" applyFont="1" applyFill="1" applyBorder="1" applyAlignment="1">
      <alignment horizontal="center" wrapText="1"/>
    </xf>
    <xf numFmtId="0" fontId="63" fillId="10" borderId="24" xfId="0" applyFont="1" applyFill="1" applyBorder="1" applyAlignment="1">
      <alignment horizontal="center" wrapText="1"/>
    </xf>
    <xf numFmtId="0" fontId="35" fillId="15" borderId="37" xfId="0" applyFont="1" applyFill="1" applyBorder="1" applyAlignment="1">
      <alignment horizontal="center" vertical="center" wrapText="1"/>
    </xf>
    <xf numFmtId="0" fontId="35" fillId="15" borderId="26" xfId="0" applyFont="1" applyFill="1" applyBorder="1" applyAlignment="1">
      <alignment horizontal="center" vertical="center" wrapText="1"/>
    </xf>
    <xf numFmtId="0" fontId="35" fillId="15" borderId="33" xfId="0" applyFont="1" applyFill="1" applyBorder="1" applyAlignment="1">
      <alignment horizontal="center" vertical="center" wrapText="1"/>
    </xf>
    <xf numFmtId="0" fontId="35" fillId="15" borderId="31" xfId="0" applyFont="1" applyFill="1" applyBorder="1" applyAlignment="1">
      <alignment horizontal="center" vertical="center" wrapText="1"/>
    </xf>
    <xf numFmtId="0" fontId="35" fillId="15" borderId="0" xfId="0" applyFont="1" applyFill="1" applyAlignment="1">
      <alignment horizontal="center" vertical="center" wrapText="1"/>
    </xf>
    <xf numFmtId="0" fontId="63" fillId="2" borderId="0" xfId="0" applyFont="1" applyFill="1" applyAlignment="1">
      <alignment horizontal="left"/>
    </xf>
    <xf numFmtId="0" fontId="38" fillId="0" borderId="21" xfId="0" applyFont="1" applyBorder="1" applyAlignment="1">
      <alignment horizontal="left" wrapText="1"/>
    </xf>
    <xf numFmtId="0" fontId="38" fillId="0" borderId="31" xfId="0" applyFont="1" applyBorder="1" applyAlignment="1">
      <alignment horizontal="left" wrapText="1"/>
    </xf>
    <xf numFmtId="0" fontId="60" fillId="10" borderId="21" xfId="0" applyFont="1" applyFill="1" applyBorder="1" applyAlignment="1">
      <alignment horizontal="left"/>
    </xf>
    <xf numFmtId="0" fontId="60" fillId="10" borderId="31" xfId="0" applyFont="1" applyFill="1" applyBorder="1" applyAlignment="1">
      <alignment horizontal="left"/>
    </xf>
    <xf numFmtId="0" fontId="61" fillId="10" borderId="21" xfId="0" applyFont="1" applyFill="1" applyBorder="1" applyAlignment="1">
      <alignment horizontal="left"/>
    </xf>
    <xf numFmtId="0" fontId="61" fillId="10" borderId="31" xfId="0" applyFont="1" applyFill="1" applyBorder="1" applyAlignment="1">
      <alignment horizontal="left"/>
    </xf>
    <xf numFmtId="0" fontId="62" fillId="7" borderId="3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left" wrapText="1"/>
    </xf>
    <xf numFmtId="0" fontId="15" fillId="0" borderId="31" xfId="0" applyFont="1" applyBorder="1" applyAlignment="1">
      <alignment horizontal="left" wrapText="1"/>
    </xf>
    <xf numFmtId="0" fontId="59" fillId="0" borderId="0" xfId="0" applyFont="1" applyAlignment="1">
      <alignment horizontal="left"/>
    </xf>
    <xf numFmtId="0" fontId="63" fillId="10" borderId="80" xfId="0" applyFont="1" applyFill="1" applyBorder="1" applyAlignment="1">
      <alignment horizontal="center" wrapText="1"/>
    </xf>
    <xf numFmtId="0" fontId="63" fillId="10" borderId="11" xfId="0" applyFont="1" applyFill="1" applyBorder="1" applyAlignment="1">
      <alignment horizontal="center" wrapText="1"/>
    </xf>
    <xf numFmtId="0" fontId="54" fillId="16" borderId="86" xfId="0" applyFont="1" applyFill="1" applyBorder="1" applyAlignment="1">
      <alignment horizontal="center" wrapText="1"/>
    </xf>
    <xf numFmtId="0" fontId="54" fillId="16" borderId="61" xfId="0" applyFont="1" applyFill="1" applyBorder="1" applyAlignment="1">
      <alignment horizontal="center" wrapText="1"/>
    </xf>
    <xf numFmtId="0" fontId="54" fillId="16" borderId="62" xfId="0" applyFont="1" applyFill="1" applyBorder="1" applyAlignment="1">
      <alignment horizontal="center" wrapText="1"/>
    </xf>
    <xf numFmtId="0" fontId="65" fillId="10" borderId="0" xfId="0" applyFont="1" applyFill="1" applyAlignment="1">
      <alignment wrapText="1"/>
    </xf>
    <xf numFmtId="0" fontId="65" fillId="10" borderId="33" xfId="0" applyFont="1" applyFill="1" applyBorder="1" applyAlignment="1">
      <alignment wrapText="1"/>
    </xf>
    <xf numFmtId="0" fontId="53" fillId="0" borderId="0" xfId="0" applyFont="1" applyAlignment="1">
      <alignment wrapText="1"/>
    </xf>
    <xf numFmtId="0" fontId="53" fillId="0" borderId="33" xfId="0" applyFont="1" applyBorder="1" applyAlignment="1">
      <alignment wrapText="1"/>
    </xf>
    <xf numFmtId="0" fontId="53" fillId="0" borderId="47" xfId="0" applyFont="1" applyBorder="1" applyAlignment="1">
      <alignment wrapText="1"/>
    </xf>
    <xf numFmtId="0" fontId="53" fillId="0" borderId="60" xfId="0" applyFont="1" applyBorder="1" applyAlignment="1">
      <alignment wrapText="1"/>
    </xf>
    <xf numFmtId="0" fontId="23" fillId="2" borderId="10" xfId="0" applyFont="1" applyFill="1" applyBorder="1" applyAlignment="1">
      <alignment horizontal="center"/>
    </xf>
    <xf numFmtId="0" fontId="23" fillId="2" borderId="11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23" fillId="10" borderId="1" xfId="0" applyFont="1" applyFill="1" applyBorder="1" applyAlignment="1">
      <alignment horizontal="center" wrapText="1"/>
    </xf>
    <xf numFmtId="0" fontId="119" fillId="10" borderId="77" xfId="0" applyFont="1" applyFill="1" applyBorder="1" applyAlignment="1">
      <alignment horizontal="center" wrapText="1"/>
    </xf>
    <xf numFmtId="0" fontId="122" fillId="0" borderId="78" xfId="0" applyFont="1" applyBorder="1"/>
    <xf numFmtId="0" fontId="122" fillId="0" borderId="83" xfId="0" applyFont="1" applyBorder="1"/>
    <xf numFmtId="0" fontId="122" fillId="0" borderId="79" xfId="0" applyFont="1" applyBorder="1"/>
    <xf numFmtId="0" fontId="119" fillId="10" borderId="1" xfId="0" applyFont="1" applyFill="1" applyBorder="1" applyAlignment="1">
      <alignment horizontal="center" wrapText="1"/>
    </xf>
    <xf numFmtId="0" fontId="123" fillId="10" borderId="2" xfId="0" applyFont="1" applyFill="1" applyBorder="1" applyAlignment="1">
      <alignment horizontal="center" vertical="center" wrapText="1"/>
    </xf>
    <xf numFmtId="0" fontId="124" fillId="0" borderId="21" xfId="0" applyFont="1" applyBorder="1" applyAlignment="1">
      <alignment vertical="center"/>
    </xf>
    <xf numFmtId="0" fontId="124" fillId="0" borderId="33" xfId="0" applyFont="1" applyBorder="1" applyAlignment="1">
      <alignment vertical="center"/>
    </xf>
    <xf numFmtId="0" fontId="123" fillId="10" borderId="46" xfId="0" applyFont="1" applyFill="1" applyBorder="1" applyAlignment="1">
      <alignment horizontal="center" wrapText="1"/>
    </xf>
    <xf numFmtId="0" fontId="123" fillId="10" borderId="0" xfId="0" applyFont="1" applyFill="1" applyBorder="1" applyAlignment="1">
      <alignment horizontal="center" wrapText="1"/>
    </xf>
    <xf numFmtId="0" fontId="123" fillId="10" borderId="1" xfId="0" applyFont="1" applyFill="1" applyBorder="1" applyAlignment="1">
      <alignment horizontal="center" vertical="center" wrapText="1"/>
    </xf>
    <xf numFmtId="0" fontId="123" fillId="10" borderId="2" xfId="0" applyFont="1" applyFill="1" applyBorder="1" applyAlignment="1">
      <alignment horizontal="center" wrapText="1"/>
    </xf>
    <xf numFmtId="0" fontId="123" fillId="10" borderId="23" xfId="0" applyFont="1" applyFill="1" applyBorder="1" applyAlignment="1">
      <alignment horizontal="center" wrapText="1"/>
    </xf>
    <xf numFmtId="0" fontId="46" fillId="0" borderId="0" xfId="0" applyFont="1" applyAlignment="1">
      <alignment horizontal="center"/>
    </xf>
    <xf numFmtId="0" fontId="48" fillId="0" borderId="30" xfId="0" applyFont="1" applyBorder="1" applyAlignment="1">
      <alignment wrapText="1"/>
    </xf>
    <xf numFmtId="0" fontId="48" fillId="0" borderId="31" xfId="0" applyFont="1" applyBorder="1" applyAlignment="1">
      <alignment wrapText="1"/>
    </xf>
    <xf numFmtId="0" fontId="48" fillId="0" borderId="0" xfId="0" applyFont="1" applyAlignment="1">
      <alignment wrapText="1"/>
    </xf>
    <xf numFmtId="0" fontId="49" fillId="0" borderId="2" xfId="0" applyFont="1" applyBorder="1" applyAlignment="1">
      <alignment wrapText="1"/>
    </xf>
    <xf numFmtId="0" fontId="49" fillId="0" borderId="23" xfId="0" applyFont="1" applyBorder="1" applyAlignment="1">
      <alignment wrapText="1"/>
    </xf>
    <xf numFmtId="0" fontId="49" fillId="0" borderId="24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28" xfId="0" applyFont="1" applyBorder="1" applyAlignment="1">
      <alignment wrapText="1"/>
    </xf>
    <xf numFmtId="0" fontId="49" fillId="0" borderId="29" xfId="0" applyFont="1" applyBorder="1" applyAlignment="1">
      <alignment wrapText="1"/>
    </xf>
    <xf numFmtId="0" fontId="123" fillId="10" borderId="85" xfId="0" applyFont="1" applyFill="1" applyBorder="1" applyAlignment="1">
      <alignment horizontal="center" wrapText="1"/>
    </xf>
    <xf numFmtId="0" fontId="123" fillId="10" borderId="11" xfId="0" applyFont="1" applyFill="1" applyBorder="1" applyAlignment="1">
      <alignment horizontal="center" wrapText="1"/>
    </xf>
    <xf numFmtId="0" fontId="119" fillId="10" borderId="85" xfId="0" applyFont="1" applyFill="1" applyBorder="1" applyAlignment="1">
      <alignment horizontal="center" wrapText="1"/>
    </xf>
    <xf numFmtId="0" fontId="119" fillId="10" borderId="11" xfId="0" applyFont="1" applyFill="1" applyBorder="1" applyAlignment="1">
      <alignment horizontal="center" wrapText="1"/>
    </xf>
    <xf numFmtId="0" fontId="123" fillId="10" borderId="77" xfId="0" applyFont="1" applyFill="1" applyBorder="1" applyAlignment="1">
      <alignment horizontal="center" wrapText="1"/>
    </xf>
    <xf numFmtId="0" fontId="124" fillId="0" borderId="78" xfId="0" applyFont="1" applyBorder="1"/>
    <xf numFmtId="0" fontId="124" fillId="0" borderId="79" xfId="0" applyFont="1" applyBorder="1"/>
    <xf numFmtId="0" fontId="103" fillId="15" borderId="1" xfId="0" applyFont="1" applyFill="1" applyBorder="1" applyAlignment="1">
      <alignment horizontal="center" vertical="center" wrapText="1"/>
    </xf>
    <xf numFmtId="0" fontId="134" fillId="10" borderId="30" xfId="0" applyFont="1" applyFill="1" applyBorder="1" applyAlignment="1">
      <alignment wrapText="1"/>
    </xf>
    <xf numFmtId="0" fontId="122" fillId="0" borderId="21" xfId="0" applyFont="1" applyBorder="1"/>
    <xf numFmtId="0" fontId="122" fillId="0" borderId="31" xfId="0" applyFont="1" applyBorder="1"/>
    <xf numFmtId="0" fontId="134" fillId="10" borderId="27" xfId="0" applyFont="1" applyFill="1" applyBorder="1" applyAlignment="1">
      <alignment horizontal="center"/>
    </xf>
    <xf numFmtId="0" fontId="122" fillId="0" borderId="28" xfId="0" applyFont="1" applyBorder="1" applyAlignment="1">
      <alignment horizontal="center"/>
    </xf>
    <xf numFmtId="0" fontId="137" fillId="0" borderId="29" xfId="0" applyFont="1" applyBorder="1" applyAlignment="1">
      <alignment horizontal="center"/>
    </xf>
    <xf numFmtId="0" fontId="138" fillId="10" borderId="30" xfId="0" applyFont="1" applyFill="1" applyBorder="1" applyAlignment="1">
      <alignment horizontal="center" wrapText="1"/>
    </xf>
    <xf numFmtId="0" fontId="122" fillId="0" borderId="21" xfId="0" applyFont="1" applyBorder="1" applyAlignment="1">
      <alignment horizontal="center"/>
    </xf>
    <xf numFmtId="0" fontId="137" fillId="0" borderId="31" xfId="0" applyFont="1" applyBorder="1" applyAlignment="1">
      <alignment horizontal="center"/>
    </xf>
    <xf numFmtId="0" fontId="56" fillId="10" borderId="1" xfId="0" applyFont="1" applyFill="1" applyBorder="1" applyAlignment="1">
      <alignment wrapText="1"/>
    </xf>
    <xf numFmtId="0" fontId="0" fillId="0" borderId="1" xfId="0" applyBorder="1"/>
    <xf numFmtId="0" fontId="132" fillId="10" borderId="0" xfId="0" applyFont="1" applyFill="1" applyAlignment="1">
      <alignment wrapText="1"/>
    </xf>
    <xf numFmtId="0" fontId="116" fillId="0" borderId="0" xfId="0" applyFont="1"/>
    <xf numFmtId="0" fontId="133" fillId="0" borderId="33" xfId="0" applyFont="1" applyBorder="1"/>
    <xf numFmtId="0" fontId="132" fillId="0" borderId="0" xfId="0" applyFont="1" applyAlignment="1">
      <alignment wrapText="1"/>
    </xf>
    <xf numFmtId="0" fontId="132" fillId="0" borderId="47" xfId="0" applyFont="1" applyBorder="1" applyAlignment="1">
      <alignment wrapText="1"/>
    </xf>
    <xf numFmtId="0" fontId="133" fillId="0" borderId="47" xfId="0" applyFont="1" applyBorder="1"/>
    <xf numFmtId="0" fontId="133" fillId="0" borderId="60" xfId="0" applyFont="1" applyBorder="1"/>
    <xf numFmtId="1" fontId="134" fillId="12" borderId="2" xfId="0" applyNumberFormat="1" applyFont="1" applyFill="1" applyBorder="1" applyAlignment="1">
      <alignment horizontal="center" vertical="center"/>
    </xf>
    <xf numFmtId="1" fontId="135" fillId="12" borderId="23" xfId="0" applyNumberFormat="1" applyFont="1" applyFill="1" applyBorder="1" applyAlignment="1">
      <alignment horizontal="center" vertical="center"/>
    </xf>
    <xf numFmtId="1" fontId="135" fillId="12" borderId="24" xfId="0" applyNumberFormat="1" applyFont="1" applyFill="1" applyBorder="1" applyAlignment="1">
      <alignment horizontal="center" vertical="center"/>
    </xf>
    <xf numFmtId="0" fontId="49" fillId="0" borderId="0" xfId="0" applyFont="1" applyBorder="1" applyAlignment="1">
      <alignment wrapText="1"/>
    </xf>
    <xf numFmtId="0" fontId="7" fillId="0" borderId="0" xfId="0" applyFont="1" applyBorder="1"/>
    <xf numFmtId="0" fontId="65" fillId="10" borderId="27" xfId="0" applyFont="1" applyFill="1" applyBorder="1" applyAlignment="1">
      <alignment horizontal="center" vertical="center" wrapText="1"/>
    </xf>
    <xf numFmtId="0" fontId="65" fillId="10" borderId="28" xfId="0" applyFont="1" applyFill="1" applyBorder="1" applyAlignment="1">
      <alignment horizontal="center" vertical="center" wrapText="1"/>
    </xf>
    <xf numFmtId="0" fontId="65" fillId="10" borderId="27" xfId="0" applyFont="1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54" fillId="10" borderId="27" xfId="0" applyFont="1" applyFill="1" applyBorder="1" applyAlignment="1">
      <alignment horizontal="center"/>
    </xf>
    <xf numFmtId="0" fontId="116" fillId="0" borderId="28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65" fillId="10" borderId="2" xfId="0" applyFont="1" applyFill="1" applyBorder="1" applyAlignment="1">
      <alignment horizontal="center"/>
    </xf>
    <xf numFmtId="0" fontId="65" fillId="10" borderId="23" xfId="0" applyFont="1" applyFill="1" applyBorder="1" applyAlignment="1">
      <alignment horizontal="center"/>
    </xf>
    <xf numFmtId="0" fontId="65" fillId="10" borderId="2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18" Type="http://schemas.openxmlformats.org/officeDocument/2006/relationships/image" Target="../media/image29.png"/><Relationship Id="rId3" Type="http://schemas.openxmlformats.org/officeDocument/2006/relationships/image" Target="../media/image14.png"/><Relationship Id="rId21" Type="http://schemas.openxmlformats.org/officeDocument/2006/relationships/image" Target="../media/image32.png"/><Relationship Id="rId7" Type="http://schemas.openxmlformats.org/officeDocument/2006/relationships/image" Target="../media/image18.jpeg"/><Relationship Id="rId12" Type="http://schemas.openxmlformats.org/officeDocument/2006/relationships/image" Target="../media/image23.jpeg"/><Relationship Id="rId17" Type="http://schemas.openxmlformats.org/officeDocument/2006/relationships/image" Target="../media/image28.png"/><Relationship Id="rId2" Type="http://schemas.openxmlformats.org/officeDocument/2006/relationships/image" Target="../media/image13.jpeg"/><Relationship Id="rId16" Type="http://schemas.openxmlformats.org/officeDocument/2006/relationships/image" Target="../media/image27.png"/><Relationship Id="rId20" Type="http://schemas.openxmlformats.org/officeDocument/2006/relationships/image" Target="../media/image31.png"/><Relationship Id="rId1" Type="http://schemas.openxmlformats.org/officeDocument/2006/relationships/image" Target="../media/image12.jpeg"/><Relationship Id="rId6" Type="http://schemas.openxmlformats.org/officeDocument/2006/relationships/image" Target="../media/image17.jpeg"/><Relationship Id="rId11" Type="http://schemas.openxmlformats.org/officeDocument/2006/relationships/image" Target="../media/image22.jpeg"/><Relationship Id="rId5" Type="http://schemas.openxmlformats.org/officeDocument/2006/relationships/image" Target="../media/image16.jpeg"/><Relationship Id="rId15" Type="http://schemas.openxmlformats.org/officeDocument/2006/relationships/image" Target="../media/image26.png"/><Relationship Id="rId23" Type="http://schemas.openxmlformats.org/officeDocument/2006/relationships/image" Target="../media/image34.png"/><Relationship Id="rId10" Type="http://schemas.openxmlformats.org/officeDocument/2006/relationships/image" Target="../media/image21.jpeg"/><Relationship Id="rId19" Type="http://schemas.openxmlformats.org/officeDocument/2006/relationships/image" Target="../media/image30.jpeg"/><Relationship Id="rId4" Type="http://schemas.openxmlformats.org/officeDocument/2006/relationships/image" Target="../media/image15.jpeg"/><Relationship Id="rId9" Type="http://schemas.openxmlformats.org/officeDocument/2006/relationships/image" Target="../media/image20.jpeg"/><Relationship Id="rId14" Type="http://schemas.openxmlformats.org/officeDocument/2006/relationships/image" Target="../media/image25.png"/><Relationship Id="rId22" Type="http://schemas.openxmlformats.org/officeDocument/2006/relationships/image" Target="../media/image3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.png"/><Relationship Id="rId13" Type="http://schemas.openxmlformats.org/officeDocument/2006/relationships/image" Target="../media/image47.jpeg"/><Relationship Id="rId18" Type="http://schemas.openxmlformats.org/officeDocument/2006/relationships/image" Target="../media/image52.png"/><Relationship Id="rId26" Type="http://schemas.openxmlformats.org/officeDocument/2006/relationships/image" Target="../media/image60.png"/><Relationship Id="rId39" Type="http://schemas.openxmlformats.org/officeDocument/2006/relationships/image" Target="../media/image73.jpeg"/><Relationship Id="rId3" Type="http://schemas.openxmlformats.org/officeDocument/2006/relationships/image" Target="../media/image37.jpeg"/><Relationship Id="rId21" Type="http://schemas.openxmlformats.org/officeDocument/2006/relationships/image" Target="../media/image55.png"/><Relationship Id="rId34" Type="http://schemas.openxmlformats.org/officeDocument/2006/relationships/image" Target="../media/image68.png"/><Relationship Id="rId42" Type="http://schemas.openxmlformats.org/officeDocument/2006/relationships/image" Target="../media/image76.png"/><Relationship Id="rId7" Type="http://schemas.openxmlformats.org/officeDocument/2006/relationships/image" Target="../media/image41.png"/><Relationship Id="rId12" Type="http://schemas.openxmlformats.org/officeDocument/2006/relationships/image" Target="../media/image46.jpeg"/><Relationship Id="rId17" Type="http://schemas.openxmlformats.org/officeDocument/2006/relationships/image" Target="../media/image51.png"/><Relationship Id="rId25" Type="http://schemas.openxmlformats.org/officeDocument/2006/relationships/image" Target="../media/image59.png"/><Relationship Id="rId33" Type="http://schemas.openxmlformats.org/officeDocument/2006/relationships/image" Target="../media/image67.jpeg"/><Relationship Id="rId38" Type="http://schemas.openxmlformats.org/officeDocument/2006/relationships/image" Target="../media/image72.png"/><Relationship Id="rId2" Type="http://schemas.openxmlformats.org/officeDocument/2006/relationships/image" Target="../media/image36.png"/><Relationship Id="rId16" Type="http://schemas.openxmlformats.org/officeDocument/2006/relationships/image" Target="../media/image50.jpeg"/><Relationship Id="rId20" Type="http://schemas.openxmlformats.org/officeDocument/2006/relationships/image" Target="../media/image54.jpeg"/><Relationship Id="rId29" Type="http://schemas.openxmlformats.org/officeDocument/2006/relationships/image" Target="../media/image63.png"/><Relationship Id="rId41" Type="http://schemas.openxmlformats.org/officeDocument/2006/relationships/image" Target="../media/image75.png"/><Relationship Id="rId1" Type="http://schemas.openxmlformats.org/officeDocument/2006/relationships/image" Target="../media/image35.png"/><Relationship Id="rId6" Type="http://schemas.openxmlformats.org/officeDocument/2006/relationships/image" Target="../media/image40.jpeg"/><Relationship Id="rId11" Type="http://schemas.openxmlformats.org/officeDocument/2006/relationships/image" Target="../media/image45.png"/><Relationship Id="rId24" Type="http://schemas.openxmlformats.org/officeDocument/2006/relationships/image" Target="../media/image58.png"/><Relationship Id="rId32" Type="http://schemas.openxmlformats.org/officeDocument/2006/relationships/image" Target="../media/image66.png"/><Relationship Id="rId37" Type="http://schemas.openxmlformats.org/officeDocument/2006/relationships/image" Target="../media/image71.png"/><Relationship Id="rId40" Type="http://schemas.openxmlformats.org/officeDocument/2006/relationships/image" Target="../media/image74.png"/><Relationship Id="rId5" Type="http://schemas.openxmlformats.org/officeDocument/2006/relationships/image" Target="../media/image39.jpeg"/><Relationship Id="rId15" Type="http://schemas.openxmlformats.org/officeDocument/2006/relationships/image" Target="../media/image49.jpeg"/><Relationship Id="rId23" Type="http://schemas.openxmlformats.org/officeDocument/2006/relationships/image" Target="../media/image57.png"/><Relationship Id="rId28" Type="http://schemas.openxmlformats.org/officeDocument/2006/relationships/image" Target="../media/image62.png"/><Relationship Id="rId36" Type="http://schemas.openxmlformats.org/officeDocument/2006/relationships/image" Target="../media/image70.png"/><Relationship Id="rId10" Type="http://schemas.openxmlformats.org/officeDocument/2006/relationships/image" Target="../media/image44.jpeg"/><Relationship Id="rId19" Type="http://schemas.openxmlformats.org/officeDocument/2006/relationships/image" Target="../media/image53.jpeg"/><Relationship Id="rId31" Type="http://schemas.openxmlformats.org/officeDocument/2006/relationships/image" Target="../media/image65.png"/><Relationship Id="rId4" Type="http://schemas.openxmlformats.org/officeDocument/2006/relationships/image" Target="../media/image38.jpeg"/><Relationship Id="rId9" Type="http://schemas.openxmlformats.org/officeDocument/2006/relationships/image" Target="../media/image43.png"/><Relationship Id="rId14" Type="http://schemas.openxmlformats.org/officeDocument/2006/relationships/image" Target="../media/image48.jpeg"/><Relationship Id="rId22" Type="http://schemas.openxmlformats.org/officeDocument/2006/relationships/image" Target="../media/image56.png"/><Relationship Id="rId27" Type="http://schemas.openxmlformats.org/officeDocument/2006/relationships/image" Target="../media/image61.png"/><Relationship Id="rId30" Type="http://schemas.openxmlformats.org/officeDocument/2006/relationships/image" Target="../media/image64.jpeg"/><Relationship Id="rId35" Type="http://schemas.openxmlformats.org/officeDocument/2006/relationships/image" Target="../media/image69.png"/><Relationship Id="rId43" Type="http://schemas.openxmlformats.org/officeDocument/2006/relationships/image" Target="../media/image77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85.png"/><Relationship Id="rId13" Type="http://schemas.openxmlformats.org/officeDocument/2006/relationships/image" Target="../media/image90.jpeg"/><Relationship Id="rId18" Type="http://schemas.openxmlformats.org/officeDocument/2006/relationships/image" Target="../media/image95.jpeg"/><Relationship Id="rId3" Type="http://schemas.openxmlformats.org/officeDocument/2006/relationships/image" Target="../media/image80.png"/><Relationship Id="rId21" Type="http://schemas.openxmlformats.org/officeDocument/2006/relationships/image" Target="../media/image98.png"/><Relationship Id="rId7" Type="http://schemas.openxmlformats.org/officeDocument/2006/relationships/image" Target="../media/image84.jpeg"/><Relationship Id="rId12" Type="http://schemas.openxmlformats.org/officeDocument/2006/relationships/image" Target="../media/image89.jpeg"/><Relationship Id="rId17" Type="http://schemas.openxmlformats.org/officeDocument/2006/relationships/image" Target="../media/image94.jpeg"/><Relationship Id="rId2" Type="http://schemas.openxmlformats.org/officeDocument/2006/relationships/image" Target="../media/image79.jpeg"/><Relationship Id="rId16" Type="http://schemas.openxmlformats.org/officeDocument/2006/relationships/image" Target="../media/image93.jpeg"/><Relationship Id="rId20" Type="http://schemas.openxmlformats.org/officeDocument/2006/relationships/image" Target="../media/image97.png"/><Relationship Id="rId1" Type="http://schemas.openxmlformats.org/officeDocument/2006/relationships/image" Target="../media/image78.jpeg"/><Relationship Id="rId6" Type="http://schemas.openxmlformats.org/officeDocument/2006/relationships/image" Target="../media/image83.jpeg"/><Relationship Id="rId11" Type="http://schemas.openxmlformats.org/officeDocument/2006/relationships/image" Target="../media/image88.png"/><Relationship Id="rId5" Type="http://schemas.openxmlformats.org/officeDocument/2006/relationships/image" Target="../media/image82.png"/><Relationship Id="rId15" Type="http://schemas.openxmlformats.org/officeDocument/2006/relationships/image" Target="../media/image92.jpeg"/><Relationship Id="rId10" Type="http://schemas.openxmlformats.org/officeDocument/2006/relationships/image" Target="../media/image87.png"/><Relationship Id="rId19" Type="http://schemas.openxmlformats.org/officeDocument/2006/relationships/image" Target="../media/image96.jpeg"/><Relationship Id="rId4" Type="http://schemas.openxmlformats.org/officeDocument/2006/relationships/image" Target="../media/image81.jpeg"/><Relationship Id="rId9" Type="http://schemas.openxmlformats.org/officeDocument/2006/relationships/image" Target="../media/image86.png"/><Relationship Id="rId14" Type="http://schemas.openxmlformats.org/officeDocument/2006/relationships/image" Target="../media/image91.jpeg"/><Relationship Id="rId22" Type="http://schemas.openxmlformats.org/officeDocument/2006/relationships/image" Target="../media/image99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jpeg"/><Relationship Id="rId2" Type="http://schemas.openxmlformats.org/officeDocument/2006/relationships/image" Target="../media/image101.jpeg"/><Relationship Id="rId1" Type="http://schemas.openxmlformats.org/officeDocument/2006/relationships/image" Target="../media/image100.jpeg"/><Relationship Id="rId6" Type="http://schemas.openxmlformats.org/officeDocument/2006/relationships/image" Target="../media/image105.png"/><Relationship Id="rId5" Type="http://schemas.openxmlformats.org/officeDocument/2006/relationships/image" Target="../media/image104.jpeg"/><Relationship Id="rId4" Type="http://schemas.openxmlformats.org/officeDocument/2006/relationships/image" Target="../media/image103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3.png"/><Relationship Id="rId13" Type="http://schemas.openxmlformats.org/officeDocument/2006/relationships/image" Target="../media/image118.png"/><Relationship Id="rId18" Type="http://schemas.openxmlformats.org/officeDocument/2006/relationships/image" Target="../media/image123.jpeg"/><Relationship Id="rId3" Type="http://schemas.openxmlformats.org/officeDocument/2006/relationships/image" Target="../media/image108.png"/><Relationship Id="rId7" Type="http://schemas.openxmlformats.org/officeDocument/2006/relationships/image" Target="../media/image112.jpeg"/><Relationship Id="rId12" Type="http://schemas.openxmlformats.org/officeDocument/2006/relationships/image" Target="../media/image117.png"/><Relationship Id="rId17" Type="http://schemas.openxmlformats.org/officeDocument/2006/relationships/image" Target="../media/image122.jpeg"/><Relationship Id="rId2" Type="http://schemas.openxmlformats.org/officeDocument/2006/relationships/image" Target="../media/image107.png"/><Relationship Id="rId16" Type="http://schemas.openxmlformats.org/officeDocument/2006/relationships/image" Target="../media/image121.jpeg"/><Relationship Id="rId1" Type="http://schemas.openxmlformats.org/officeDocument/2006/relationships/image" Target="../media/image106.png"/><Relationship Id="rId6" Type="http://schemas.openxmlformats.org/officeDocument/2006/relationships/image" Target="../media/image111.jpeg"/><Relationship Id="rId11" Type="http://schemas.openxmlformats.org/officeDocument/2006/relationships/image" Target="../media/image116.jpeg"/><Relationship Id="rId5" Type="http://schemas.openxmlformats.org/officeDocument/2006/relationships/image" Target="../media/image110.png"/><Relationship Id="rId15" Type="http://schemas.openxmlformats.org/officeDocument/2006/relationships/image" Target="../media/image120.jpeg"/><Relationship Id="rId10" Type="http://schemas.openxmlformats.org/officeDocument/2006/relationships/image" Target="../media/image115.png"/><Relationship Id="rId19" Type="http://schemas.openxmlformats.org/officeDocument/2006/relationships/image" Target="../media/image124.jpeg"/><Relationship Id="rId4" Type="http://schemas.openxmlformats.org/officeDocument/2006/relationships/image" Target="../media/image109.png"/><Relationship Id="rId9" Type="http://schemas.openxmlformats.org/officeDocument/2006/relationships/image" Target="../media/image114.png"/><Relationship Id="rId14" Type="http://schemas.openxmlformats.org/officeDocument/2006/relationships/image" Target="../media/image119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7.jpeg"/><Relationship Id="rId2" Type="http://schemas.openxmlformats.org/officeDocument/2006/relationships/image" Target="../media/image126.png"/><Relationship Id="rId1" Type="http://schemas.openxmlformats.org/officeDocument/2006/relationships/image" Target="../media/image125.jpeg"/><Relationship Id="rId6" Type="http://schemas.openxmlformats.org/officeDocument/2006/relationships/image" Target="../media/image130.jpeg"/><Relationship Id="rId5" Type="http://schemas.openxmlformats.org/officeDocument/2006/relationships/image" Target="../media/image129.png"/><Relationship Id="rId4" Type="http://schemas.openxmlformats.org/officeDocument/2006/relationships/image" Target="../media/image128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3.jpeg"/><Relationship Id="rId2" Type="http://schemas.openxmlformats.org/officeDocument/2006/relationships/image" Target="../media/image132.jpeg"/><Relationship Id="rId1" Type="http://schemas.openxmlformats.org/officeDocument/2006/relationships/image" Target="../media/image131.png"/><Relationship Id="rId5" Type="http://schemas.openxmlformats.org/officeDocument/2006/relationships/image" Target="../media/image135.png"/><Relationship Id="rId4" Type="http://schemas.openxmlformats.org/officeDocument/2006/relationships/image" Target="../media/image13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8.jpeg"/><Relationship Id="rId2" Type="http://schemas.openxmlformats.org/officeDocument/2006/relationships/image" Target="../media/image137.png"/><Relationship Id="rId1" Type="http://schemas.openxmlformats.org/officeDocument/2006/relationships/image" Target="../media/image136.jpeg"/><Relationship Id="rId4" Type="http://schemas.openxmlformats.org/officeDocument/2006/relationships/image" Target="../media/image139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7.png"/><Relationship Id="rId3" Type="http://schemas.openxmlformats.org/officeDocument/2006/relationships/image" Target="../media/image142.png"/><Relationship Id="rId7" Type="http://schemas.openxmlformats.org/officeDocument/2006/relationships/image" Target="../media/image146.png"/><Relationship Id="rId2" Type="http://schemas.openxmlformats.org/officeDocument/2006/relationships/image" Target="../media/image141.jpeg"/><Relationship Id="rId1" Type="http://schemas.openxmlformats.org/officeDocument/2006/relationships/image" Target="../media/image140.png"/><Relationship Id="rId6" Type="http://schemas.openxmlformats.org/officeDocument/2006/relationships/image" Target="../media/image145.jpeg"/><Relationship Id="rId11" Type="http://schemas.openxmlformats.org/officeDocument/2006/relationships/image" Target="../media/image150.png"/><Relationship Id="rId5" Type="http://schemas.openxmlformats.org/officeDocument/2006/relationships/image" Target="../media/image144.jpeg"/><Relationship Id="rId10" Type="http://schemas.openxmlformats.org/officeDocument/2006/relationships/image" Target="../media/image149.png"/><Relationship Id="rId4" Type="http://schemas.openxmlformats.org/officeDocument/2006/relationships/image" Target="../media/image143.png"/><Relationship Id="rId9" Type="http://schemas.openxmlformats.org/officeDocument/2006/relationships/image" Target="../media/image148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8.png"/><Relationship Id="rId13" Type="http://schemas.openxmlformats.org/officeDocument/2006/relationships/image" Target="../media/image163.png"/><Relationship Id="rId3" Type="http://schemas.openxmlformats.org/officeDocument/2006/relationships/image" Target="../media/image153.png"/><Relationship Id="rId7" Type="http://schemas.openxmlformats.org/officeDocument/2006/relationships/image" Target="../media/image157.png"/><Relationship Id="rId12" Type="http://schemas.openxmlformats.org/officeDocument/2006/relationships/image" Target="../media/image162.png"/><Relationship Id="rId2" Type="http://schemas.openxmlformats.org/officeDocument/2006/relationships/image" Target="../media/image152.png"/><Relationship Id="rId16" Type="http://schemas.openxmlformats.org/officeDocument/2006/relationships/image" Target="../media/image166.png"/><Relationship Id="rId1" Type="http://schemas.openxmlformats.org/officeDocument/2006/relationships/image" Target="../media/image151.png"/><Relationship Id="rId6" Type="http://schemas.openxmlformats.org/officeDocument/2006/relationships/image" Target="../media/image156.png"/><Relationship Id="rId11" Type="http://schemas.openxmlformats.org/officeDocument/2006/relationships/image" Target="../media/image161.png"/><Relationship Id="rId5" Type="http://schemas.openxmlformats.org/officeDocument/2006/relationships/image" Target="../media/image155.png"/><Relationship Id="rId15" Type="http://schemas.openxmlformats.org/officeDocument/2006/relationships/image" Target="../media/image165.png"/><Relationship Id="rId10" Type="http://schemas.openxmlformats.org/officeDocument/2006/relationships/image" Target="../media/image160.png"/><Relationship Id="rId4" Type="http://schemas.openxmlformats.org/officeDocument/2006/relationships/image" Target="../media/image154.png"/><Relationship Id="rId9" Type="http://schemas.openxmlformats.org/officeDocument/2006/relationships/image" Target="../media/image159.png"/><Relationship Id="rId14" Type="http://schemas.openxmlformats.org/officeDocument/2006/relationships/image" Target="../media/image164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9.jpeg"/><Relationship Id="rId2" Type="http://schemas.openxmlformats.org/officeDocument/2006/relationships/image" Target="../media/image168.jpeg"/><Relationship Id="rId1" Type="http://schemas.openxmlformats.org/officeDocument/2006/relationships/image" Target="../media/image167.jpeg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7.jpeg"/><Relationship Id="rId3" Type="http://schemas.openxmlformats.org/officeDocument/2006/relationships/image" Target="../media/image172.jpeg"/><Relationship Id="rId7" Type="http://schemas.openxmlformats.org/officeDocument/2006/relationships/image" Target="../media/image176.jpeg"/><Relationship Id="rId2" Type="http://schemas.openxmlformats.org/officeDocument/2006/relationships/image" Target="../media/image171.jpeg"/><Relationship Id="rId1" Type="http://schemas.openxmlformats.org/officeDocument/2006/relationships/image" Target="../media/image170.jpeg"/><Relationship Id="rId6" Type="http://schemas.openxmlformats.org/officeDocument/2006/relationships/image" Target="../media/image175.jpeg"/><Relationship Id="rId5" Type="http://schemas.openxmlformats.org/officeDocument/2006/relationships/image" Target="../media/image174.jpeg"/><Relationship Id="rId4" Type="http://schemas.openxmlformats.org/officeDocument/2006/relationships/image" Target="../media/image173.jpeg"/><Relationship Id="rId9" Type="http://schemas.openxmlformats.org/officeDocument/2006/relationships/image" Target="../media/image17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47612</xdr:colOff>
      <xdr:row>1</xdr:row>
      <xdr:rowOff>594358</xdr:rowOff>
    </xdr:from>
    <xdr:to>
      <xdr:col>6</xdr:col>
      <xdr:colOff>521179</xdr:colOff>
      <xdr:row>1</xdr:row>
      <xdr:rowOff>594358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rcRect l="12933" t="4231" r="11085" b="4263"/>
        <a:stretch/>
      </xdr:blipFill>
      <xdr:spPr bwMode="auto">
        <a:xfrm>
          <a:off x="7486639" y="1257301"/>
          <a:ext cx="1083166" cy="809624"/>
        </a:xfrm>
        <a:prstGeom prst="rect">
          <a:avLst/>
        </a:prstGeom>
      </xdr:spPr>
    </xdr:pic>
    <xdr:clientData/>
  </xdr:twoCellAnchor>
  <xdr:twoCellAnchor editAs="oneCell">
    <xdr:from>
      <xdr:col>4</xdr:col>
      <xdr:colOff>485766</xdr:colOff>
      <xdr:row>11</xdr:row>
      <xdr:rowOff>45517</xdr:rowOff>
    </xdr:from>
    <xdr:to>
      <xdr:col>6</xdr:col>
      <xdr:colOff>276215</xdr:colOff>
      <xdr:row>11</xdr:row>
      <xdr:rowOff>993552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315191" y="12589942"/>
          <a:ext cx="1009649" cy="948035"/>
        </a:xfrm>
        <a:prstGeom prst="rect">
          <a:avLst/>
        </a:prstGeom>
      </xdr:spPr>
    </xdr:pic>
    <xdr:clientData/>
  </xdr:twoCellAnchor>
  <xdr:twoCellAnchor editAs="oneCell">
    <xdr:from>
      <xdr:col>4</xdr:col>
      <xdr:colOff>600066</xdr:colOff>
      <xdr:row>12</xdr:row>
      <xdr:rowOff>95239</xdr:rowOff>
    </xdr:from>
    <xdr:to>
      <xdr:col>6</xdr:col>
      <xdr:colOff>419092</xdr:colOff>
      <xdr:row>12</xdr:row>
      <xdr:rowOff>1067496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429491" y="13811240"/>
          <a:ext cx="1038225" cy="972255"/>
        </a:xfrm>
        <a:prstGeom prst="rect">
          <a:avLst/>
        </a:prstGeom>
      </xdr:spPr>
    </xdr:pic>
    <xdr:clientData/>
  </xdr:twoCellAnchor>
  <xdr:twoCellAnchor editAs="oneCell">
    <xdr:from>
      <xdr:col>4</xdr:col>
      <xdr:colOff>533391</xdr:colOff>
      <xdr:row>10</xdr:row>
      <xdr:rowOff>209544</xdr:rowOff>
    </xdr:from>
    <xdr:to>
      <xdr:col>6</xdr:col>
      <xdr:colOff>323839</xdr:colOff>
      <xdr:row>10</xdr:row>
      <xdr:rowOff>1157578</xdr:rowOff>
    </xdr:to>
    <xdr:pic>
      <xdr:nvPicPr>
        <xdr:cNvPr id="808873044" name="Рисунок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362817" y="11439519"/>
          <a:ext cx="1009647" cy="948033"/>
        </a:xfrm>
        <a:prstGeom prst="rect">
          <a:avLst/>
        </a:prstGeom>
      </xdr:spPr>
    </xdr:pic>
    <xdr:clientData/>
  </xdr:twoCellAnchor>
  <xdr:oneCellAnchor>
    <xdr:from>
      <xdr:col>5</xdr:col>
      <xdr:colOff>72941</xdr:colOff>
      <xdr:row>8</xdr:row>
      <xdr:rowOff>17959</xdr:rowOff>
    </xdr:from>
    <xdr:ext cx="1032507" cy="1032507"/>
    <xdr:pic>
      <xdr:nvPicPr>
        <xdr:cNvPr id="1290080065" name="Рисунок 1290080064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511966" y="8619034"/>
          <a:ext cx="1032507" cy="1032507"/>
        </a:xfrm>
        <a:prstGeom prst="rect">
          <a:avLst/>
        </a:prstGeom>
      </xdr:spPr>
    </xdr:pic>
    <xdr:clientData/>
  </xdr:oneCellAnchor>
  <xdr:oneCellAnchor>
    <xdr:from>
      <xdr:col>5</xdr:col>
      <xdr:colOff>100008</xdr:colOff>
      <xdr:row>9</xdr:row>
      <xdr:rowOff>188590</xdr:rowOff>
    </xdr:from>
    <xdr:ext cx="1019172" cy="1019172"/>
    <xdr:pic>
      <xdr:nvPicPr>
        <xdr:cNvPr id="1263728711" name="Рисунок 1263728710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539032" y="10104117"/>
          <a:ext cx="1019172" cy="1019172"/>
        </a:xfrm>
        <a:prstGeom prst="rect">
          <a:avLst/>
        </a:prstGeom>
      </xdr:spPr>
    </xdr:pic>
    <xdr:clientData/>
  </xdr:oneCellAnchor>
  <xdr:oneCellAnchor>
    <xdr:from>
      <xdr:col>4</xdr:col>
      <xdr:colOff>433379</xdr:colOff>
      <xdr:row>3</xdr:row>
      <xdr:rowOff>44364</xdr:rowOff>
    </xdr:from>
    <xdr:ext cx="1371600" cy="1222458"/>
    <xdr:pic>
      <xdr:nvPicPr>
        <xdr:cNvPr id="186255665" name="Рисунок 186255664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268519" y="2147484"/>
          <a:ext cx="1371600" cy="1222459"/>
        </a:xfrm>
        <a:prstGeom prst="rect">
          <a:avLst/>
        </a:prstGeom>
      </xdr:spPr>
    </xdr:pic>
    <xdr:clientData/>
  </xdr:oneCellAnchor>
  <xdr:oneCellAnchor>
    <xdr:from>
      <xdr:col>5</xdr:col>
      <xdr:colOff>47610</xdr:colOff>
      <xdr:row>1</xdr:row>
      <xdr:rowOff>594356</xdr:rowOff>
    </xdr:from>
    <xdr:ext cx="733438" cy="733438"/>
    <xdr:pic>
      <xdr:nvPicPr>
        <xdr:cNvPr id="2018552145" name="Рисунок 2018552144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7496160" y="1223006"/>
          <a:ext cx="733438" cy="733438"/>
        </a:xfrm>
        <a:prstGeom prst="rect">
          <a:avLst/>
        </a:prstGeom>
      </xdr:spPr>
    </xdr:pic>
    <xdr:clientData/>
  </xdr:oneCellAnchor>
  <xdr:oneCellAnchor>
    <xdr:from>
      <xdr:col>4</xdr:col>
      <xdr:colOff>533390</xdr:colOff>
      <xdr:row>4</xdr:row>
      <xdr:rowOff>95244</xdr:rowOff>
    </xdr:from>
    <xdr:ext cx="1104901" cy="988385"/>
    <xdr:pic>
      <xdr:nvPicPr>
        <xdr:cNvPr id="717981479" name="Рисунок 717981478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7362815" y="3495670"/>
          <a:ext cx="1104901" cy="988385"/>
        </a:xfrm>
        <a:prstGeom prst="rect">
          <a:avLst/>
        </a:prstGeom>
      </xdr:spPr>
    </xdr:pic>
    <xdr:clientData/>
  </xdr:oneCellAnchor>
  <xdr:oneCellAnchor>
    <xdr:from>
      <xdr:col>4</xdr:col>
      <xdr:colOff>295265</xdr:colOff>
      <xdr:row>5</xdr:row>
      <xdr:rowOff>125439</xdr:rowOff>
    </xdr:from>
    <xdr:ext cx="1343024" cy="1121221"/>
    <xdr:pic>
      <xdr:nvPicPr>
        <xdr:cNvPr id="2134492280" name="Рисунок 2134492279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7124691" y="4811739"/>
          <a:ext cx="1343024" cy="1121221"/>
        </a:xfrm>
        <a:prstGeom prst="rect">
          <a:avLst/>
        </a:prstGeom>
      </xdr:spPr>
    </xdr:pic>
    <xdr:clientData/>
  </xdr:oneCellAnchor>
  <xdr:oneCellAnchor>
    <xdr:from>
      <xdr:col>4</xdr:col>
      <xdr:colOff>516721</xdr:colOff>
      <xdr:row>6</xdr:row>
      <xdr:rowOff>74081</xdr:rowOff>
    </xdr:from>
    <xdr:ext cx="1204912" cy="1058862"/>
    <xdr:pic>
      <xdr:nvPicPr>
        <xdr:cNvPr id="1764022816" name="Рисунок 1764022815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7346147" y="6046257"/>
          <a:ext cx="1204912" cy="1058862"/>
        </a:xfrm>
        <a:prstGeom prst="rect">
          <a:avLst/>
        </a:prstGeom>
      </xdr:spPr>
    </xdr:pic>
    <xdr:clientData/>
  </xdr:oneCellAnchor>
  <xdr:oneCellAnchor>
    <xdr:from>
      <xdr:col>4</xdr:col>
      <xdr:colOff>600065</xdr:colOff>
      <xdr:row>7</xdr:row>
      <xdr:rowOff>79938</xdr:rowOff>
    </xdr:from>
    <xdr:ext cx="1419781" cy="1138146"/>
    <xdr:pic>
      <xdr:nvPicPr>
        <xdr:cNvPr id="1857281368" name="Рисунок 1857281367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7429490" y="7366562"/>
          <a:ext cx="1419781" cy="113814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59034</xdr:colOff>
      <xdr:row>4</xdr:row>
      <xdr:rowOff>142175</xdr:rowOff>
    </xdr:from>
    <xdr:ext cx="1278273" cy="964615"/>
    <xdr:pic>
      <xdr:nvPicPr>
        <xdr:cNvPr id="17" name="image28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890615" y="2237675"/>
          <a:ext cx="1278273" cy="96461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182862</xdr:colOff>
      <xdr:row>15</xdr:row>
      <xdr:rowOff>62847</xdr:rowOff>
    </xdr:from>
    <xdr:ext cx="1933569" cy="1790694"/>
    <xdr:pic>
      <xdr:nvPicPr>
        <xdr:cNvPr id="18" name="image22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9022061" y="4603097"/>
          <a:ext cx="1933569" cy="179069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278127</xdr:colOff>
      <xdr:row>28</xdr:row>
      <xdr:rowOff>3808</xdr:rowOff>
    </xdr:from>
    <xdr:ext cx="2257416" cy="1133469"/>
    <xdr:pic>
      <xdr:nvPicPr>
        <xdr:cNvPr id="19" name="image19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117326" y="7141209"/>
          <a:ext cx="2257416" cy="113346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142875</xdr:colOff>
      <xdr:row>39</xdr:row>
      <xdr:rowOff>171441</xdr:rowOff>
    </xdr:from>
    <xdr:ext cx="876294" cy="1495413"/>
    <xdr:pic>
      <xdr:nvPicPr>
        <xdr:cNvPr id="20" name="image35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6302374" y="9461490"/>
          <a:ext cx="876294" cy="149541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1238234</xdr:colOff>
      <xdr:row>42</xdr:row>
      <xdr:rowOff>209529</xdr:rowOff>
    </xdr:from>
    <xdr:ext cx="1085850" cy="1390644"/>
    <xdr:pic>
      <xdr:nvPicPr>
        <xdr:cNvPr id="21" name="image24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397734" y="10128228"/>
          <a:ext cx="1085850" cy="139064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1348737</xdr:colOff>
      <xdr:row>51</xdr:row>
      <xdr:rowOff>201081</xdr:rowOff>
    </xdr:from>
    <xdr:ext cx="1237987" cy="1619247"/>
    <xdr:pic>
      <xdr:nvPicPr>
        <xdr:cNvPr id="22" name="image29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508237" y="12005731"/>
          <a:ext cx="1237986" cy="161924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333369</xdr:colOff>
      <xdr:row>64</xdr:row>
      <xdr:rowOff>171441</xdr:rowOff>
    </xdr:from>
    <xdr:ext cx="1828800" cy="1278252"/>
    <xdr:pic>
      <xdr:nvPicPr>
        <xdr:cNvPr id="23" name="image21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6492868" y="14516090"/>
          <a:ext cx="1828800" cy="1278252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742935</xdr:colOff>
      <xdr:row>73</xdr:row>
      <xdr:rowOff>50278</xdr:rowOff>
    </xdr:from>
    <xdr:to>
      <xdr:col>5</xdr:col>
      <xdr:colOff>2066907</xdr:colOff>
      <xdr:row>73</xdr:row>
      <xdr:rowOff>943182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6902435" y="17195279"/>
          <a:ext cx="1323972" cy="892902"/>
        </a:xfrm>
        <a:prstGeom prst="rect">
          <a:avLst/>
        </a:prstGeom>
      </xdr:spPr>
    </xdr:pic>
    <xdr:clientData/>
  </xdr:twoCellAnchor>
  <xdr:oneCellAnchor>
    <xdr:from>
      <xdr:col>5</xdr:col>
      <xdr:colOff>495297</xdr:colOff>
      <xdr:row>74</xdr:row>
      <xdr:rowOff>104760</xdr:rowOff>
    </xdr:from>
    <xdr:ext cx="1514493" cy="1028700"/>
    <xdr:pic>
      <xdr:nvPicPr>
        <xdr:cNvPr id="25" name="image31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6654796" y="18303859"/>
          <a:ext cx="1514492" cy="10287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400041</xdr:colOff>
      <xdr:row>79</xdr:row>
      <xdr:rowOff>104760</xdr:rowOff>
    </xdr:from>
    <xdr:ext cx="1828800" cy="885825"/>
    <xdr:pic>
      <xdr:nvPicPr>
        <xdr:cNvPr id="26" name="image38.png"/>
        <xdr:cNvPicPr/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6559540" y="19351609"/>
          <a:ext cx="1828800" cy="8858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781047</xdr:colOff>
      <xdr:row>88</xdr:row>
      <xdr:rowOff>180972</xdr:rowOff>
    </xdr:from>
    <xdr:ext cx="1087749" cy="876294"/>
    <xdr:pic>
      <xdr:nvPicPr>
        <xdr:cNvPr id="27" name="image20.png"/>
        <xdr:cNvPicPr/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6934196" y="25155521"/>
          <a:ext cx="1087749" cy="87629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333360</xdr:colOff>
      <xdr:row>103</xdr:row>
      <xdr:rowOff>51420</xdr:rowOff>
    </xdr:from>
    <xdr:ext cx="1476387" cy="809640"/>
    <xdr:pic>
      <xdr:nvPicPr>
        <xdr:cNvPr id="28" name="image37.png"/>
        <xdr:cNvPicPr/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6492859" y="30829870"/>
          <a:ext cx="1476387" cy="80964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47610</xdr:colOff>
      <xdr:row>108</xdr:row>
      <xdr:rowOff>15246</xdr:rowOff>
    </xdr:from>
    <xdr:ext cx="2276469" cy="1371573"/>
    <xdr:pic>
      <xdr:nvPicPr>
        <xdr:cNvPr id="29" name="image33.png"/>
        <xdr:cNvPicPr/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6207109" y="32292295"/>
          <a:ext cx="2276469" cy="137157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609597</xdr:colOff>
      <xdr:row>110</xdr:row>
      <xdr:rowOff>200025</xdr:rowOff>
    </xdr:from>
    <xdr:ext cx="1628775" cy="1495413"/>
    <xdr:pic>
      <xdr:nvPicPr>
        <xdr:cNvPr id="30" name="image39.png"/>
        <xdr:cNvPicPr/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6769096" y="32975550"/>
          <a:ext cx="1628775" cy="149541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542925</xdr:colOff>
      <xdr:row>118</xdr:row>
      <xdr:rowOff>19035</xdr:rowOff>
    </xdr:from>
    <xdr:ext cx="1485909" cy="1323954"/>
    <xdr:pic>
      <xdr:nvPicPr>
        <xdr:cNvPr id="31" name="image27.png"/>
        <xdr:cNvPicPr/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6702424" y="34594784"/>
          <a:ext cx="1485909" cy="132395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390510</xdr:colOff>
      <xdr:row>125</xdr:row>
      <xdr:rowOff>47610</xdr:rowOff>
    </xdr:from>
    <xdr:ext cx="2066922" cy="1562094"/>
    <xdr:pic>
      <xdr:nvPicPr>
        <xdr:cNvPr id="32" name="image36.png"/>
        <xdr:cNvPicPr/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6550009" y="36121959"/>
          <a:ext cx="2066921" cy="156209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59034</xdr:colOff>
      <xdr:row>1</xdr:row>
      <xdr:rowOff>643126</xdr:rowOff>
    </xdr:from>
    <xdr:ext cx="1468773" cy="750634"/>
    <xdr:pic>
      <xdr:nvPicPr>
        <xdr:cNvPr id="1885759230" name="Рисунок 1885759229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8890615" y="1382266"/>
          <a:ext cx="1468773" cy="750634"/>
        </a:xfrm>
        <a:prstGeom prst="rect">
          <a:avLst/>
        </a:prstGeom>
      </xdr:spPr>
    </xdr:pic>
    <xdr:clientData/>
  </xdr:oneCellAnchor>
  <xdr:oneCellAnchor>
    <xdr:from>
      <xdr:col>5</xdr:col>
      <xdr:colOff>816282</xdr:colOff>
      <xdr:row>95</xdr:row>
      <xdr:rowOff>76932</xdr:rowOff>
    </xdr:from>
    <xdr:ext cx="796293" cy="712831"/>
    <xdr:pic>
      <xdr:nvPicPr>
        <xdr:cNvPr id="1724452654" name="Рисунок 1724452653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6969431" y="27756581"/>
          <a:ext cx="796293" cy="712831"/>
        </a:xfrm>
        <a:prstGeom prst="rect">
          <a:avLst/>
        </a:prstGeom>
      </xdr:spPr>
    </xdr:pic>
    <xdr:clientData/>
  </xdr:oneCellAnchor>
  <xdr:oneCellAnchor>
    <xdr:from>
      <xdr:col>5</xdr:col>
      <xdr:colOff>1019161</xdr:colOff>
      <xdr:row>98</xdr:row>
      <xdr:rowOff>47614</xdr:rowOff>
    </xdr:from>
    <xdr:ext cx="670257" cy="665748"/>
    <xdr:pic>
      <xdr:nvPicPr>
        <xdr:cNvPr id="853271980" name="Рисунок 853271979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7172311" y="28898840"/>
          <a:ext cx="670257" cy="665748"/>
        </a:xfrm>
        <a:prstGeom prst="rect">
          <a:avLst/>
        </a:prstGeom>
      </xdr:spPr>
    </xdr:pic>
    <xdr:clientData/>
  </xdr:oneCellAnchor>
  <xdr:oneCellAnchor>
    <xdr:from>
      <xdr:col>5</xdr:col>
      <xdr:colOff>734386</xdr:colOff>
      <xdr:row>85</xdr:row>
      <xdr:rowOff>19046</xdr:rowOff>
    </xdr:from>
    <xdr:ext cx="1379163" cy="1236341"/>
    <xdr:pic>
      <xdr:nvPicPr>
        <xdr:cNvPr id="542397806" name="Рисунок 542397805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/>
      </xdr:blipFill>
      <xdr:spPr bwMode="auto">
        <a:xfrm>
          <a:off x="6893886" y="20523196"/>
          <a:ext cx="1379163" cy="1236341"/>
        </a:xfrm>
        <a:prstGeom prst="rect">
          <a:avLst/>
        </a:prstGeom>
      </xdr:spPr>
    </xdr:pic>
    <xdr:clientData/>
  </xdr:oneCellAnchor>
  <xdr:oneCellAnchor>
    <xdr:from>
      <xdr:col>5</xdr:col>
      <xdr:colOff>781042</xdr:colOff>
      <xdr:row>94</xdr:row>
      <xdr:rowOff>50659</xdr:rowOff>
    </xdr:from>
    <xdr:ext cx="1135387" cy="1025657"/>
    <xdr:pic>
      <xdr:nvPicPr>
        <xdr:cNvPr id="77623093" name="Рисунок 77623092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6934192" y="26482534"/>
          <a:ext cx="1135387" cy="1025657"/>
        </a:xfrm>
        <a:prstGeom prst="rect">
          <a:avLst/>
        </a:prstGeom>
      </xdr:spPr>
    </xdr:pic>
    <xdr:clientData/>
  </xdr:oneCellAnchor>
  <xdr:oneCellAnchor>
    <xdr:from>
      <xdr:col>5</xdr:col>
      <xdr:colOff>47610</xdr:colOff>
      <xdr:row>58</xdr:row>
      <xdr:rowOff>155988</xdr:rowOff>
    </xdr:from>
    <xdr:ext cx="1523950" cy="1175806"/>
    <xdr:pic>
      <xdr:nvPicPr>
        <xdr:cNvPr id="912592820" name="Рисунок 91259281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/>
      </xdr:blipFill>
      <xdr:spPr bwMode="auto">
        <a:xfrm>
          <a:off x="6207109" y="13243338"/>
          <a:ext cx="1523950" cy="1175806"/>
        </a:xfrm>
        <a:prstGeom prst="rect">
          <a:avLst/>
        </a:prstGeom>
      </xdr:spPr>
    </xdr:pic>
    <xdr:clientData/>
  </xdr:oneCellAnchor>
  <xdr:oneCellAnchor>
    <xdr:from>
      <xdr:col>5</xdr:col>
      <xdr:colOff>678196</xdr:colOff>
      <xdr:row>87</xdr:row>
      <xdr:rowOff>226218</xdr:rowOff>
    </xdr:from>
    <xdr:ext cx="1238232" cy="869706"/>
    <xdr:pic>
      <xdr:nvPicPr>
        <xdr:cNvPr id="485416288" name="image15.png"/>
        <xdr:cNvPicPr/>
      </xdr:nvPicPr>
      <xdr:blipFill>
        <a:blip xmlns:r="http://schemas.openxmlformats.org/officeDocument/2006/relationships" r:embed="rId23" cstate="print"/>
        <a:stretch/>
      </xdr:blipFill>
      <xdr:spPr bwMode="auto">
        <a:xfrm>
          <a:off x="6831346" y="22467093"/>
          <a:ext cx="1238233" cy="869706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510803</xdr:colOff>
      <xdr:row>6</xdr:row>
      <xdr:rowOff>312419</xdr:rowOff>
    </xdr:from>
    <xdr:ext cx="1089444" cy="962022"/>
    <xdr:pic>
      <xdr:nvPicPr>
        <xdr:cNvPr id="5" name="image2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159503" y="1851659"/>
          <a:ext cx="1089445" cy="962023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47618</xdr:colOff>
      <xdr:row>11</xdr:row>
      <xdr:rowOff>819148</xdr:rowOff>
    </xdr:from>
    <xdr:ext cx="1609719" cy="828675"/>
    <xdr:pic>
      <xdr:nvPicPr>
        <xdr:cNvPr id="7" name="image5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696320" y="6595108"/>
          <a:ext cx="1609719" cy="8286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662924</xdr:colOff>
      <xdr:row>18</xdr:row>
      <xdr:rowOff>95239</xdr:rowOff>
    </xdr:from>
    <xdr:ext cx="868554" cy="619116"/>
    <xdr:pic>
      <xdr:nvPicPr>
        <xdr:cNvPr id="9" name="image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311625" y="11304261"/>
          <a:ext cx="868554" cy="61911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781047</xdr:colOff>
      <xdr:row>29</xdr:row>
      <xdr:rowOff>95237</xdr:rowOff>
    </xdr:from>
    <xdr:ext cx="723897" cy="662924"/>
    <xdr:pic>
      <xdr:nvPicPr>
        <xdr:cNvPr id="11" name="image14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429746" y="17400258"/>
          <a:ext cx="723897" cy="66292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857232</xdr:colOff>
      <xdr:row>36</xdr:row>
      <xdr:rowOff>38089</xdr:rowOff>
    </xdr:from>
    <xdr:ext cx="834192" cy="752472"/>
    <xdr:pic>
      <xdr:nvPicPr>
        <xdr:cNvPr id="13" name="image30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9505931" y="22197049"/>
          <a:ext cx="834192" cy="75247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239007</xdr:colOff>
      <xdr:row>40</xdr:row>
      <xdr:rowOff>76755</xdr:rowOff>
    </xdr:from>
    <xdr:ext cx="1973592" cy="1000488"/>
    <xdr:pic>
      <xdr:nvPicPr>
        <xdr:cNvPr id="14" name="image34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8887707" y="24315975"/>
          <a:ext cx="1973592" cy="1000488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676269</xdr:colOff>
      <xdr:row>49</xdr:row>
      <xdr:rowOff>38079</xdr:rowOff>
    </xdr:from>
    <xdr:ext cx="1000125" cy="689526"/>
    <xdr:pic>
      <xdr:nvPicPr>
        <xdr:cNvPr id="15" name="image6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9324968" y="26654738"/>
          <a:ext cx="1000125" cy="68952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696996</xdr:colOff>
      <xdr:row>55</xdr:row>
      <xdr:rowOff>62849</xdr:rowOff>
    </xdr:from>
    <xdr:ext cx="591264" cy="489582"/>
    <xdr:pic>
      <xdr:nvPicPr>
        <xdr:cNvPr id="18" name="image18.png"/>
        <xdr:cNvPicPr/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9345694" y="27532949"/>
          <a:ext cx="591264" cy="48958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490527</xdr:colOff>
      <xdr:row>69</xdr:row>
      <xdr:rowOff>107649</xdr:rowOff>
    </xdr:from>
    <xdr:ext cx="909630" cy="673365"/>
    <xdr:pic>
      <xdr:nvPicPr>
        <xdr:cNvPr id="20" name="image7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9139226" y="33807098"/>
          <a:ext cx="909629" cy="67336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590522</xdr:colOff>
      <xdr:row>71</xdr:row>
      <xdr:rowOff>29232</xdr:rowOff>
    </xdr:from>
    <xdr:ext cx="1285884" cy="843237"/>
    <xdr:pic>
      <xdr:nvPicPr>
        <xdr:cNvPr id="24" name="image23.png"/>
        <xdr:cNvPicPr/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9239222" y="34728806"/>
          <a:ext cx="1285884" cy="84323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519085</xdr:colOff>
      <xdr:row>72</xdr:row>
      <xdr:rowOff>0</xdr:rowOff>
    </xdr:from>
    <xdr:ext cx="1413423" cy="923922"/>
    <xdr:pic>
      <xdr:nvPicPr>
        <xdr:cNvPr id="25" name="image52.png"/>
        <xdr:cNvPicPr/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9167785" y="35747324"/>
          <a:ext cx="1413423" cy="92392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647685</xdr:colOff>
      <xdr:row>73</xdr:row>
      <xdr:rowOff>26595</xdr:rowOff>
    </xdr:from>
    <xdr:ext cx="1025685" cy="554427"/>
    <xdr:pic>
      <xdr:nvPicPr>
        <xdr:cNvPr id="26" name="image42.png"/>
        <xdr:cNvPicPr/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9296384" y="36697844"/>
          <a:ext cx="1025685" cy="55442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747702</xdr:colOff>
      <xdr:row>74</xdr:row>
      <xdr:rowOff>71073</xdr:rowOff>
    </xdr:from>
    <xdr:ext cx="909630" cy="580401"/>
    <xdr:pic>
      <xdr:nvPicPr>
        <xdr:cNvPr id="27" name="image41.png"/>
        <xdr:cNvPicPr/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9396401" y="37370972"/>
          <a:ext cx="909629" cy="580401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738162</xdr:colOff>
      <xdr:row>75</xdr:row>
      <xdr:rowOff>49933</xdr:rowOff>
    </xdr:from>
    <xdr:ext cx="976320" cy="540585"/>
    <xdr:pic>
      <xdr:nvPicPr>
        <xdr:cNvPr id="28" name="image40.png"/>
        <xdr:cNvPicPr/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9386861" y="38054683"/>
          <a:ext cx="976320" cy="54058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233331</xdr:colOff>
      <xdr:row>76</xdr:row>
      <xdr:rowOff>226676</xdr:rowOff>
    </xdr:from>
    <xdr:ext cx="1699164" cy="586746"/>
    <xdr:pic>
      <xdr:nvPicPr>
        <xdr:cNvPr id="29" name="image25.png"/>
        <xdr:cNvPicPr/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8882031" y="38888651"/>
          <a:ext cx="1699164" cy="58674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944248</xdr:colOff>
      <xdr:row>33</xdr:row>
      <xdr:rowOff>66672</xdr:rowOff>
    </xdr:from>
    <xdr:ext cx="419688" cy="1000125"/>
    <xdr:pic>
      <xdr:nvPicPr>
        <xdr:cNvPr id="1642474635" name="Рисунок 16424746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9592949" y="20419691"/>
          <a:ext cx="419688" cy="1000125"/>
        </a:xfrm>
        <a:prstGeom prst="rect">
          <a:avLst/>
        </a:prstGeom>
      </xdr:spPr>
    </xdr:pic>
    <xdr:clientData/>
  </xdr:oneCellAnchor>
  <xdr:oneCellAnchor>
    <xdr:from>
      <xdr:col>5</xdr:col>
      <xdr:colOff>400032</xdr:colOff>
      <xdr:row>21</xdr:row>
      <xdr:rowOff>35874</xdr:rowOff>
    </xdr:from>
    <xdr:ext cx="1381140" cy="690561"/>
    <xdr:pic>
      <xdr:nvPicPr>
        <xdr:cNvPr id="1922502802" name="Рисунок 1922502801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9048731" y="12768894"/>
          <a:ext cx="1381140" cy="690561"/>
        </a:xfrm>
        <a:prstGeom prst="rect">
          <a:avLst/>
        </a:prstGeom>
      </xdr:spPr>
    </xdr:pic>
    <xdr:clientData/>
  </xdr:oneCellAnchor>
  <xdr:oneCellAnchor>
    <xdr:from>
      <xdr:col>5</xdr:col>
      <xdr:colOff>695311</xdr:colOff>
      <xdr:row>44</xdr:row>
      <xdr:rowOff>7604</xdr:rowOff>
    </xdr:from>
    <xdr:ext cx="644543" cy="895362"/>
    <xdr:pic>
      <xdr:nvPicPr>
        <xdr:cNvPr id="483204661" name="Рисунок 483204660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9344012" y="25214564"/>
          <a:ext cx="644544" cy="895364"/>
        </a:xfrm>
        <a:prstGeom prst="rect">
          <a:avLst/>
        </a:prstGeom>
      </xdr:spPr>
    </xdr:pic>
    <xdr:clientData/>
  </xdr:oneCellAnchor>
  <xdr:oneCellAnchor>
    <xdr:from>
      <xdr:col>5</xdr:col>
      <xdr:colOff>685785</xdr:colOff>
      <xdr:row>65</xdr:row>
      <xdr:rowOff>434315</xdr:rowOff>
    </xdr:from>
    <xdr:ext cx="945999" cy="613422"/>
    <xdr:pic>
      <xdr:nvPicPr>
        <xdr:cNvPr id="62618492" name="Рисунок 62618491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9334485" y="32800265"/>
          <a:ext cx="945999" cy="613422"/>
        </a:xfrm>
        <a:prstGeom prst="rect">
          <a:avLst/>
        </a:prstGeom>
      </xdr:spPr>
    </xdr:pic>
    <xdr:clientData/>
  </xdr:oneCellAnchor>
  <xdr:oneCellAnchor>
    <xdr:from>
      <xdr:col>5</xdr:col>
      <xdr:colOff>626949</xdr:colOff>
      <xdr:row>78</xdr:row>
      <xdr:rowOff>51399</xdr:rowOff>
    </xdr:from>
    <xdr:ext cx="927283" cy="927283"/>
    <xdr:pic>
      <xdr:nvPicPr>
        <xdr:cNvPr id="137885747" name="Рисунок 137885746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/>
      </xdr:blipFill>
      <xdr:spPr bwMode="auto">
        <a:xfrm>
          <a:off x="9275648" y="40142122"/>
          <a:ext cx="927284" cy="927284"/>
        </a:xfrm>
        <a:prstGeom prst="rect">
          <a:avLst/>
        </a:prstGeom>
      </xdr:spPr>
    </xdr:pic>
    <xdr:clientData/>
  </xdr:oneCellAnchor>
  <xdr:twoCellAnchor editAs="oneCell">
    <xdr:from>
      <xdr:col>5</xdr:col>
      <xdr:colOff>695311</xdr:colOff>
      <xdr:row>9</xdr:row>
      <xdr:rowOff>116202</xdr:rowOff>
    </xdr:from>
    <xdr:to>
      <xdr:col>5</xdr:col>
      <xdr:colOff>1409685</xdr:colOff>
      <xdr:row>9</xdr:row>
      <xdr:rowOff>777239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9344012" y="4078602"/>
          <a:ext cx="714372" cy="661036"/>
        </a:xfrm>
        <a:prstGeom prst="rect">
          <a:avLst/>
        </a:prstGeom>
      </xdr:spPr>
    </xdr:pic>
    <xdr:clientData/>
  </xdr:twoCellAnchor>
  <xdr:oneCellAnchor>
    <xdr:from>
      <xdr:col>5</xdr:col>
      <xdr:colOff>666747</xdr:colOff>
      <xdr:row>20</xdr:row>
      <xdr:rowOff>57150</xdr:rowOff>
    </xdr:from>
    <xdr:ext cx="967428" cy="689598"/>
    <xdr:pic>
      <xdr:nvPicPr>
        <xdr:cNvPr id="48" name="image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315446" y="12028169"/>
          <a:ext cx="967428" cy="689598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466714</xdr:colOff>
      <xdr:row>22</xdr:row>
      <xdr:rowOff>66666</xdr:rowOff>
    </xdr:from>
    <xdr:to>
      <xdr:col>5</xdr:col>
      <xdr:colOff>1724013</xdr:colOff>
      <xdr:row>22</xdr:row>
      <xdr:rowOff>713604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/>
      </xdr:blipFill>
      <xdr:spPr bwMode="auto">
        <a:xfrm>
          <a:off x="9115416" y="13561687"/>
          <a:ext cx="1257298" cy="646937"/>
        </a:xfrm>
        <a:prstGeom prst="rect">
          <a:avLst/>
        </a:prstGeom>
      </xdr:spPr>
    </xdr:pic>
    <xdr:clientData/>
  </xdr:twoCellAnchor>
  <xdr:twoCellAnchor editAs="oneCell">
    <xdr:from>
      <xdr:col>5</xdr:col>
      <xdr:colOff>209541</xdr:colOff>
      <xdr:row>25</xdr:row>
      <xdr:rowOff>85715</xdr:rowOff>
    </xdr:from>
    <xdr:to>
      <xdr:col>5</xdr:col>
      <xdr:colOff>2076094</xdr:colOff>
      <xdr:row>25</xdr:row>
      <xdr:rowOff>667061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/>
      </xdr:blipFill>
      <xdr:spPr bwMode="auto">
        <a:xfrm>
          <a:off x="8858242" y="15104736"/>
          <a:ext cx="1866554" cy="581345"/>
        </a:xfrm>
        <a:prstGeom prst="rect">
          <a:avLst/>
        </a:prstGeom>
      </xdr:spPr>
    </xdr:pic>
    <xdr:clientData/>
  </xdr:twoCellAnchor>
  <xdr:oneCellAnchor>
    <xdr:from>
      <xdr:col>5</xdr:col>
      <xdr:colOff>685789</xdr:colOff>
      <xdr:row>30</xdr:row>
      <xdr:rowOff>57150</xdr:rowOff>
    </xdr:from>
    <xdr:ext cx="723897" cy="662924"/>
    <xdr:pic>
      <xdr:nvPicPr>
        <xdr:cNvPr id="51" name="image14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334490" y="18124169"/>
          <a:ext cx="723897" cy="662924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695313</xdr:colOff>
      <xdr:row>26</xdr:row>
      <xdr:rowOff>66662</xdr:rowOff>
    </xdr:from>
    <xdr:to>
      <xdr:col>5</xdr:col>
      <xdr:colOff>1357050</xdr:colOff>
      <xdr:row>26</xdr:row>
      <xdr:rowOff>695313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/>
      </xdr:blipFill>
      <xdr:spPr bwMode="auto">
        <a:xfrm>
          <a:off x="9344016" y="15847683"/>
          <a:ext cx="661734" cy="628652"/>
        </a:xfrm>
        <a:prstGeom prst="rect">
          <a:avLst/>
        </a:prstGeom>
      </xdr:spPr>
    </xdr:pic>
    <xdr:clientData/>
  </xdr:twoCellAnchor>
  <xdr:twoCellAnchor editAs="oneCell">
    <xdr:from>
      <xdr:col>5</xdr:col>
      <xdr:colOff>409566</xdr:colOff>
      <xdr:row>27</xdr:row>
      <xdr:rowOff>47611</xdr:rowOff>
    </xdr:from>
    <xdr:to>
      <xdr:col>5</xdr:col>
      <xdr:colOff>2047863</xdr:colOff>
      <xdr:row>27</xdr:row>
      <xdr:rowOff>756837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/>
      </xdr:blipFill>
      <xdr:spPr bwMode="auto">
        <a:xfrm>
          <a:off x="9058267" y="16590632"/>
          <a:ext cx="1638296" cy="709223"/>
        </a:xfrm>
        <a:prstGeom prst="rect">
          <a:avLst/>
        </a:prstGeom>
      </xdr:spPr>
    </xdr:pic>
    <xdr:clientData/>
  </xdr:twoCellAnchor>
  <xdr:twoCellAnchor editAs="oneCell">
    <xdr:from>
      <xdr:col>5</xdr:col>
      <xdr:colOff>647687</xdr:colOff>
      <xdr:row>37</xdr:row>
      <xdr:rowOff>142865</xdr:rowOff>
    </xdr:from>
    <xdr:to>
      <xdr:col>5</xdr:col>
      <xdr:colOff>1771640</xdr:colOff>
      <xdr:row>37</xdr:row>
      <xdr:rowOff>866555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/>
      </xdr:blipFill>
      <xdr:spPr bwMode="auto">
        <a:xfrm>
          <a:off x="9296388" y="23155265"/>
          <a:ext cx="1123951" cy="723691"/>
        </a:xfrm>
        <a:prstGeom prst="rect">
          <a:avLst/>
        </a:prstGeom>
      </xdr:spPr>
    </xdr:pic>
    <xdr:clientData/>
  </xdr:twoCellAnchor>
  <xdr:twoCellAnchor editAs="oneCell">
    <xdr:from>
      <xdr:col>5</xdr:col>
      <xdr:colOff>502943</xdr:colOff>
      <xdr:row>58</xdr:row>
      <xdr:rowOff>342882</xdr:rowOff>
    </xdr:from>
    <xdr:to>
      <xdr:col>5</xdr:col>
      <xdr:colOff>1877679</xdr:colOff>
      <xdr:row>60</xdr:row>
      <xdr:rowOff>104757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/>
      </xdr:blipFill>
      <xdr:spPr bwMode="auto">
        <a:xfrm>
          <a:off x="9151644" y="29479856"/>
          <a:ext cx="1374733" cy="714374"/>
        </a:xfrm>
        <a:prstGeom prst="rect">
          <a:avLst/>
        </a:prstGeom>
      </xdr:spPr>
    </xdr:pic>
    <xdr:clientData/>
  </xdr:twoCellAnchor>
  <xdr:twoCellAnchor editAs="oneCell">
    <xdr:from>
      <xdr:col>5</xdr:col>
      <xdr:colOff>470464</xdr:colOff>
      <xdr:row>61</xdr:row>
      <xdr:rowOff>142857</xdr:rowOff>
    </xdr:from>
    <xdr:to>
      <xdr:col>5</xdr:col>
      <xdr:colOff>1800205</xdr:colOff>
      <xdr:row>63</xdr:row>
      <xdr:rowOff>53603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/>
      </xdr:blipFill>
      <xdr:spPr bwMode="auto">
        <a:xfrm>
          <a:off x="9119164" y="30565706"/>
          <a:ext cx="1329741" cy="863246"/>
        </a:xfrm>
        <a:prstGeom prst="rect">
          <a:avLst/>
        </a:prstGeom>
      </xdr:spPr>
    </xdr:pic>
    <xdr:clientData/>
  </xdr:twoCellAnchor>
  <xdr:twoCellAnchor editAs="oneCell">
    <xdr:from>
      <xdr:col>5</xdr:col>
      <xdr:colOff>666732</xdr:colOff>
      <xdr:row>64</xdr:row>
      <xdr:rowOff>171430</xdr:rowOff>
    </xdr:from>
    <xdr:to>
      <xdr:col>5</xdr:col>
      <xdr:colOff>1712156</xdr:colOff>
      <xdr:row>65</xdr:row>
      <xdr:rowOff>390517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/>
      </xdr:blipFill>
      <xdr:spPr bwMode="auto">
        <a:xfrm>
          <a:off x="9315434" y="31908730"/>
          <a:ext cx="1045423" cy="762010"/>
        </a:xfrm>
        <a:prstGeom prst="rect">
          <a:avLst/>
        </a:prstGeom>
      </xdr:spPr>
    </xdr:pic>
    <xdr:clientData/>
  </xdr:twoCellAnchor>
  <xdr:oneCellAnchor>
    <xdr:from>
      <xdr:col>5</xdr:col>
      <xdr:colOff>857232</xdr:colOff>
      <xdr:row>35</xdr:row>
      <xdr:rowOff>5498</xdr:rowOff>
    </xdr:from>
    <xdr:ext cx="431019" cy="617211"/>
    <xdr:pic>
      <xdr:nvPicPr>
        <xdr:cNvPr id="1217779436" name="Рисунок 1217779435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/>
      </xdr:blipFill>
      <xdr:spPr bwMode="auto">
        <a:xfrm>
          <a:off x="9505931" y="21509138"/>
          <a:ext cx="431019" cy="617210"/>
        </a:xfrm>
        <a:prstGeom prst="rect">
          <a:avLst/>
        </a:prstGeom>
      </xdr:spPr>
    </xdr:pic>
    <xdr:clientData/>
  </xdr:oneCellAnchor>
  <xdr:oneCellAnchor>
    <xdr:from>
      <xdr:col>5</xdr:col>
      <xdr:colOff>139393</xdr:colOff>
      <xdr:row>9</xdr:row>
      <xdr:rowOff>851535</xdr:rowOff>
    </xdr:from>
    <xdr:ext cx="1609720" cy="828675"/>
    <xdr:pic>
      <xdr:nvPicPr>
        <xdr:cNvPr id="867641056" name="image5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788093" y="4813934"/>
          <a:ext cx="1609720" cy="8286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577206</xdr:colOff>
      <xdr:row>54</xdr:row>
      <xdr:rowOff>10465</xdr:rowOff>
    </xdr:from>
    <xdr:ext cx="640908" cy="612445"/>
    <xdr:pic>
      <xdr:nvPicPr>
        <xdr:cNvPr id="847566808" name="Рисунок 847566807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/>
      </xdr:blipFill>
      <xdr:spPr bwMode="auto">
        <a:xfrm>
          <a:off x="9225905" y="26804290"/>
          <a:ext cx="640908" cy="612445"/>
        </a:xfrm>
        <a:prstGeom prst="rect">
          <a:avLst/>
        </a:prstGeom>
      </xdr:spPr>
    </xdr:pic>
    <xdr:clientData/>
  </xdr:oneCellAnchor>
  <xdr:oneCellAnchor>
    <xdr:from>
      <xdr:col>5</xdr:col>
      <xdr:colOff>502191</xdr:colOff>
      <xdr:row>23</xdr:row>
      <xdr:rowOff>32382</xdr:rowOff>
    </xdr:from>
    <xdr:ext cx="1091097" cy="645786"/>
    <xdr:pic>
      <xdr:nvPicPr>
        <xdr:cNvPr id="512027537" name="Рисунок 512027536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/>
      </xdr:blipFill>
      <xdr:spPr bwMode="auto">
        <a:xfrm>
          <a:off x="9150890" y="14289401"/>
          <a:ext cx="1091097" cy="645786"/>
        </a:xfrm>
        <a:prstGeom prst="rect">
          <a:avLst/>
        </a:prstGeom>
      </xdr:spPr>
    </xdr:pic>
    <xdr:clientData/>
  </xdr:oneCellAnchor>
  <xdr:oneCellAnchor>
    <xdr:from>
      <xdr:col>5</xdr:col>
      <xdr:colOff>762835</xdr:colOff>
      <xdr:row>20</xdr:row>
      <xdr:rowOff>57146</xdr:rowOff>
    </xdr:from>
    <xdr:ext cx="868554" cy="619116"/>
    <xdr:pic>
      <xdr:nvPicPr>
        <xdr:cNvPr id="2030688580" name="image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411535" y="12028167"/>
          <a:ext cx="868554" cy="619116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662924</xdr:colOff>
      <xdr:row>17</xdr:row>
      <xdr:rowOff>48896</xdr:rowOff>
    </xdr:from>
    <xdr:ext cx="841572" cy="631179"/>
    <xdr:pic>
      <xdr:nvPicPr>
        <xdr:cNvPr id="1935629240" name="Рисунок 1935629239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/>
      </xdr:blipFill>
      <xdr:spPr bwMode="auto">
        <a:xfrm>
          <a:off x="9311625" y="10495917"/>
          <a:ext cx="841572" cy="631179"/>
        </a:xfrm>
        <a:prstGeom prst="rect">
          <a:avLst/>
        </a:prstGeom>
      </xdr:spPr>
    </xdr:pic>
    <xdr:clientData/>
  </xdr:oneCellAnchor>
  <xdr:oneCellAnchor>
    <xdr:from>
      <xdr:col>5</xdr:col>
      <xdr:colOff>510804</xdr:colOff>
      <xdr:row>13</xdr:row>
      <xdr:rowOff>24759</xdr:rowOff>
    </xdr:from>
    <xdr:ext cx="717936" cy="645789"/>
    <xdr:pic>
      <xdr:nvPicPr>
        <xdr:cNvPr id="1803809216" name="Рисунок 1803809215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/>
      </xdr:blipFill>
      <xdr:spPr bwMode="auto">
        <a:xfrm>
          <a:off x="9159503" y="7423779"/>
          <a:ext cx="717936" cy="645789"/>
        </a:xfrm>
        <a:prstGeom prst="rect">
          <a:avLst/>
        </a:prstGeom>
      </xdr:spPr>
    </xdr:pic>
    <xdr:clientData/>
  </xdr:oneCellAnchor>
  <xdr:oneCellAnchor>
    <xdr:from>
      <xdr:col>5</xdr:col>
      <xdr:colOff>704835</xdr:colOff>
      <xdr:row>14</xdr:row>
      <xdr:rowOff>58423</xdr:rowOff>
    </xdr:from>
    <xdr:ext cx="655783" cy="551169"/>
    <xdr:pic>
      <xdr:nvPicPr>
        <xdr:cNvPr id="558937422" name="Рисунок 558937421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/>
      </xdr:blipFill>
      <xdr:spPr bwMode="auto">
        <a:xfrm>
          <a:off x="9353534" y="8219443"/>
          <a:ext cx="655783" cy="551169"/>
        </a:xfrm>
        <a:prstGeom prst="rect">
          <a:avLst/>
        </a:prstGeom>
      </xdr:spPr>
    </xdr:pic>
    <xdr:clientData/>
  </xdr:oneCellAnchor>
  <xdr:oneCellAnchor>
    <xdr:from>
      <xdr:col>5</xdr:col>
      <xdr:colOff>565427</xdr:colOff>
      <xdr:row>15</xdr:row>
      <xdr:rowOff>194306</xdr:rowOff>
    </xdr:from>
    <xdr:ext cx="844258" cy="396235"/>
    <xdr:pic>
      <xdr:nvPicPr>
        <xdr:cNvPr id="1545444772" name="Рисунок 1545444771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/>
      </xdr:blipFill>
      <xdr:spPr bwMode="auto">
        <a:xfrm>
          <a:off x="9214127" y="9117326"/>
          <a:ext cx="844257" cy="396236"/>
        </a:xfrm>
        <a:prstGeom prst="rect">
          <a:avLst/>
        </a:prstGeom>
      </xdr:spPr>
    </xdr:pic>
    <xdr:clientData/>
  </xdr:oneCellAnchor>
  <xdr:oneCellAnchor>
    <xdr:from>
      <xdr:col>5</xdr:col>
      <xdr:colOff>676267</xdr:colOff>
      <xdr:row>16</xdr:row>
      <xdr:rowOff>22855</xdr:rowOff>
    </xdr:from>
    <xdr:ext cx="805096" cy="735775"/>
    <xdr:pic>
      <xdr:nvPicPr>
        <xdr:cNvPr id="1804893821" name="Рисунок 1804893820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/>
      </xdr:blipFill>
      <xdr:spPr bwMode="auto">
        <a:xfrm>
          <a:off x="9324967" y="9707875"/>
          <a:ext cx="805097" cy="735775"/>
        </a:xfrm>
        <a:prstGeom prst="rect">
          <a:avLst/>
        </a:prstGeom>
      </xdr:spPr>
    </xdr:pic>
    <xdr:clientData/>
  </xdr:oneCellAnchor>
  <xdr:oneCellAnchor>
    <xdr:from>
      <xdr:col>5</xdr:col>
      <xdr:colOff>762832</xdr:colOff>
      <xdr:row>79</xdr:row>
      <xdr:rowOff>118245</xdr:rowOff>
    </xdr:from>
    <xdr:ext cx="792333" cy="792333"/>
    <xdr:pic>
      <xdr:nvPicPr>
        <xdr:cNvPr id="1677638202" name="Рисунок 1677638201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/>
      </xdr:blipFill>
      <xdr:spPr bwMode="auto">
        <a:xfrm>
          <a:off x="9411533" y="41304345"/>
          <a:ext cx="792333" cy="792333"/>
        </a:xfrm>
        <a:prstGeom prst="rect">
          <a:avLst/>
        </a:prstGeom>
      </xdr:spPr>
    </xdr:pic>
    <xdr:clientData/>
  </xdr:oneCellAnchor>
  <xdr:oneCellAnchor>
    <xdr:from>
      <xdr:col>5</xdr:col>
      <xdr:colOff>868691</xdr:colOff>
      <xdr:row>57</xdr:row>
      <xdr:rowOff>72384</xdr:rowOff>
    </xdr:from>
    <xdr:ext cx="540990" cy="540990"/>
    <xdr:pic>
      <xdr:nvPicPr>
        <xdr:cNvPr id="1625581835" name="Рисунок 1625581834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/>
      </xdr:blipFill>
      <xdr:spPr bwMode="auto">
        <a:xfrm>
          <a:off x="9517392" y="28561659"/>
          <a:ext cx="540990" cy="540990"/>
        </a:xfrm>
        <a:prstGeom prst="rect">
          <a:avLst/>
        </a:prstGeom>
      </xdr:spPr>
    </xdr:pic>
    <xdr:clientData/>
  </xdr:oneCellAnchor>
  <xdr:oneCellAnchor>
    <xdr:from>
      <xdr:col>5</xdr:col>
      <xdr:colOff>937212</xdr:colOff>
      <xdr:row>81</xdr:row>
      <xdr:rowOff>3807</xdr:rowOff>
    </xdr:from>
    <xdr:ext cx="396234" cy="396234"/>
    <xdr:pic>
      <xdr:nvPicPr>
        <xdr:cNvPr id="16131135" name="Рисунок 16131134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/>
      </xdr:blipFill>
      <xdr:spPr bwMode="auto">
        <a:xfrm flipH="1">
          <a:off x="9585912" y="42656756"/>
          <a:ext cx="396234" cy="396234"/>
        </a:xfrm>
        <a:prstGeom prst="rect">
          <a:avLst/>
        </a:prstGeom>
      </xdr:spPr>
    </xdr:pic>
    <xdr:clientData/>
  </xdr:oneCellAnchor>
  <xdr:twoCellAnchor editAs="oneCell">
    <xdr:from>
      <xdr:col>5</xdr:col>
      <xdr:colOff>666747</xdr:colOff>
      <xdr:row>8</xdr:row>
      <xdr:rowOff>152399</xdr:rowOff>
    </xdr:from>
    <xdr:to>
      <xdr:col>5</xdr:col>
      <xdr:colOff>1381119</xdr:colOff>
      <xdr:row>8</xdr:row>
      <xdr:rowOff>813435</xdr:rowOff>
    </xdr:to>
    <xdr:pic>
      <xdr:nvPicPr>
        <xdr:cNvPr id="1989460943" name="Рисунок 46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9315446" y="3078479"/>
          <a:ext cx="714372" cy="661036"/>
        </a:xfrm>
        <a:prstGeom prst="rect">
          <a:avLst/>
        </a:prstGeom>
      </xdr:spPr>
    </xdr:pic>
    <xdr:clientData/>
  </xdr:twoCellAnchor>
  <xdr:oneCellAnchor>
    <xdr:from>
      <xdr:col>5</xdr:col>
      <xdr:colOff>829075</xdr:colOff>
      <xdr:row>31</xdr:row>
      <xdr:rowOff>74345</xdr:rowOff>
    </xdr:from>
    <xdr:ext cx="570615" cy="570615"/>
    <xdr:pic>
      <xdr:nvPicPr>
        <xdr:cNvPr id="691404306" name="Рисунок 691404305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/>
      </xdr:blipFill>
      <xdr:spPr bwMode="auto">
        <a:xfrm>
          <a:off x="9477775" y="18903365"/>
          <a:ext cx="570615" cy="570615"/>
        </a:xfrm>
        <a:prstGeom prst="rect">
          <a:avLst/>
        </a:prstGeom>
      </xdr:spPr>
    </xdr:pic>
    <xdr:clientData/>
  </xdr:oneCellAnchor>
  <xdr:oneCellAnchor>
    <xdr:from>
      <xdr:col>5</xdr:col>
      <xdr:colOff>590523</xdr:colOff>
      <xdr:row>32</xdr:row>
      <xdr:rowOff>19048</xdr:rowOff>
    </xdr:from>
    <xdr:ext cx="597692" cy="597692"/>
    <xdr:pic>
      <xdr:nvPicPr>
        <xdr:cNvPr id="489405223" name="Рисунок 489405222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/>
      </xdr:blipFill>
      <xdr:spPr bwMode="auto">
        <a:xfrm>
          <a:off x="9239223" y="19610068"/>
          <a:ext cx="597692" cy="597692"/>
        </a:xfrm>
        <a:prstGeom prst="rect">
          <a:avLst/>
        </a:prstGeom>
      </xdr:spPr>
    </xdr:pic>
    <xdr:clientData/>
  </xdr:oneCellAnchor>
  <xdr:oneCellAnchor>
    <xdr:from>
      <xdr:col>5</xdr:col>
      <xdr:colOff>21669</xdr:colOff>
      <xdr:row>10</xdr:row>
      <xdr:rowOff>811529</xdr:rowOff>
    </xdr:from>
    <xdr:ext cx="1609719" cy="828675"/>
    <xdr:pic>
      <xdr:nvPicPr>
        <xdr:cNvPr id="2126649114" name="image5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670369" y="5726429"/>
          <a:ext cx="1609719" cy="8286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475078</xdr:colOff>
      <xdr:row>28</xdr:row>
      <xdr:rowOff>86651</xdr:rowOff>
    </xdr:from>
    <xdr:to>
      <xdr:col>5</xdr:col>
      <xdr:colOff>2009775</xdr:colOff>
      <xdr:row>28</xdr:row>
      <xdr:rowOff>817974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16200000">
          <a:off x="8030040" y="17410989"/>
          <a:ext cx="731323" cy="15346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8282</xdr:colOff>
      <xdr:row>6</xdr:row>
      <xdr:rowOff>37518</xdr:rowOff>
    </xdr:from>
    <xdr:ext cx="6775173" cy="1312543"/>
    <xdr:pic>
      <xdr:nvPicPr>
        <xdr:cNvPr id="2" name="image46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402742" y="1508178"/>
          <a:ext cx="6775173" cy="1312543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33120</xdr:colOff>
      <xdr:row>30</xdr:row>
      <xdr:rowOff>74538</xdr:rowOff>
    </xdr:from>
    <xdr:ext cx="6004890" cy="1316934"/>
    <xdr:pic>
      <xdr:nvPicPr>
        <xdr:cNvPr id="3" name="image56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1427579" y="8311756"/>
          <a:ext cx="6004890" cy="1316934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419730</xdr:colOff>
      <xdr:row>10</xdr:row>
      <xdr:rowOff>89450</xdr:rowOff>
    </xdr:from>
    <xdr:ext cx="2481534" cy="1658177"/>
    <xdr:pic>
      <xdr:nvPicPr>
        <xdr:cNvPr id="4" name="image45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11019151" y="3861351"/>
          <a:ext cx="2481534" cy="1658178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95236</xdr:colOff>
      <xdr:row>33</xdr:row>
      <xdr:rowOff>133335</xdr:rowOff>
    </xdr:from>
    <xdr:ext cx="1781151" cy="1466847"/>
    <xdr:pic>
      <xdr:nvPicPr>
        <xdr:cNvPr id="5" name="image60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8477236" y="11037555"/>
          <a:ext cx="1781151" cy="1466847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77896</xdr:colOff>
      <xdr:row>65</xdr:row>
      <xdr:rowOff>306860</xdr:rowOff>
    </xdr:from>
    <xdr:ext cx="1779201" cy="1748609"/>
    <xdr:pic>
      <xdr:nvPicPr>
        <xdr:cNvPr id="7" name="image64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8564671" y="23376410"/>
          <a:ext cx="1779201" cy="1748609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505617</xdr:colOff>
      <xdr:row>75</xdr:row>
      <xdr:rowOff>342900</xdr:rowOff>
    </xdr:from>
    <xdr:ext cx="1543050" cy="1457325"/>
    <xdr:pic>
      <xdr:nvPicPr>
        <xdr:cNvPr id="8" name="image61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8992392" y="26498550"/>
          <a:ext cx="1543050" cy="14573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310566</xdr:colOff>
      <xdr:row>79</xdr:row>
      <xdr:rowOff>133349</xdr:rowOff>
    </xdr:from>
    <xdr:ext cx="1375359" cy="1333501"/>
    <xdr:pic>
      <xdr:nvPicPr>
        <xdr:cNvPr id="9" name="image55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8797341" y="28289249"/>
          <a:ext cx="1375359" cy="1333501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57933</xdr:colOff>
      <xdr:row>90</xdr:row>
      <xdr:rowOff>161037</xdr:rowOff>
    </xdr:from>
    <xdr:ext cx="902809" cy="941463"/>
    <xdr:pic>
      <xdr:nvPicPr>
        <xdr:cNvPr id="10" name="image53.png"/>
        <xdr:cNvPicPr/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10106807" y="29231336"/>
          <a:ext cx="902809" cy="941463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32274</xdr:colOff>
      <xdr:row>100</xdr:row>
      <xdr:rowOff>66249</xdr:rowOff>
    </xdr:from>
    <xdr:ext cx="1207881" cy="768123"/>
    <xdr:pic>
      <xdr:nvPicPr>
        <xdr:cNvPr id="11" name="image57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10090673" y="24863905"/>
          <a:ext cx="1207881" cy="768123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93168</xdr:colOff>
      <xdr:row>95</xdr:row>
      <xdr:rowOff>225090</xdr:rowOff>
    </xdr:from>
    <xdr:ext cx="991827" cy="1092627"/>
    <xdr:pic>
      <xdr:nvPicPr>
        <xdr:cNvPr id="12" name="image47.png"/>
        <xdr:cNvPicPr/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10151568" y="23687313"/>
          <a:ext cx="991827" cy="1092627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1926</xdr:colOff>
      <xdr:row>107</xdr:row>
      <xdr:rowOff>141264</xdr:rowOff>
    </xdr:from>
    <xdr:ext cx="1336329" cy="973053"/>
    <xdr:pic>
      <xdr:nvPicPr>
        <xdr:cNvPr id="13" name="image50.png"/>
        <xdr:cNvPicPr/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10060325" y="26517349"/>
          <a:ext cx="1336329" cy="973053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61533</xdr:colOff>
      <xdr:row>105</xdr:row>
      <xdr:rowOff>199026</xdr:rowOff>
    </xdr:from>
    <xdr:ext cx="1015200" cy="1089972"/>
    <xdr:pic>
      <xdr:nvPicPr>
        <xdr:cNvPr id="14" name="image58.png"/>
        <xdr:cNvPicPr/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11502418" y="26052597"/>
          <a:ext cx="1015200" cy="108997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123386</xdr:colOff>
      <xdr:row>103</xdr:row>
      <xdr:rowOff>183371</xdr:rowOff>
    </xdr:from>
    <xdr:ext cx="936765" cy="884727"/>
    <xdr:pic>
      <xdr:nvPicPr>
        <xdr:cNvPr id="15" name="image44.png"/>
        <xdr:cNvPicPr/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10181786" y="25601514"/>
          <a:ext cx="936765" cy="884727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371880</xdr:colOff>
      <xdr:row>112</xdr:row>
      <xdr:rowOff>115947</xdr:rowOff>
    </xdr:from>
    <xdr:ext cx="822834" cy="863118"/>
    <xdr:pic>
      <xdr:nvPicPr>
        <xdr:cNvPr id="16" name="image51.png"/>
        <xdr:cNvPicPr/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10430279" y="27580603"/>
          <a:ext cx="822834" cy="863118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383481</xdr:colOff>
      <xdr:row>119</xdr:row>
      <xdr:rowOff>0</xdr:rowOff>
    </xdr:from>
    <xdr:ext cx="762264" cy="809163"/>
    <xdr:pic>
      <xdr:nvPicPr>
        <xdr:cNvPr id="17" name="image43.png"/>
        <xdr:cNvPicPr/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10441881" y="28644326"/>
          <a:ext cx="762264" cy="809163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338133</xdr:colOff>
      <xdr:row>146</xdr:row>
      <xdr:rowOff>123825</xdr:rowOff>
    </xdr:from>
    <xdr:ext cx="2100267" cy="1644882"/>
    <xdr:pic>
      <xdr:nvPicPr>
        <xdr:cNvPr id="18" name="image62.png"/>
        <xdr:cNvPicPr/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10501308" y="47672625"/>
          <a:ext cx="2100267" cy="164488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74115</xdr:colOff>
      <xdr:row>183</xdr:row>
      <xdr:rowOff>281601</xdr:rowOff>
    </xdr:from>
    <xdr:ext cx="1971999" cy="1752183"/>
    <xdr:pic>
      <xdr:nvPicPr>
        <xdr:cNvPr id="20" name="image48.png"/>
        <xdr:cNvPicPr/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10116185" y="50800386"/>
          <a:ext cx="1971999" cy="1752183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457201</xdr:colOff>
      <xdr:row>198</xdr:row>
      <xdr:rowOff>247635</xdr:rowOff>
    </xdr:from>
    <xdr:ext cx="1790700" cy="1409715"/>
    <xdr:pic>
      <xdr:nvPicPr>
        <xdr:cNvPr id="21" name="image59.png"/>
        <xdr:cNvPicPr/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9782176" y="60607560"/>
          <a:ext cx="1790700" cy="140971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190492</xdr:colOff>
      <xdr:row>30</xdr:row>
      <xdr:rowOff>988681</xdr:rowOff>
    </xdr:from>
    <xdr:ext cx="1781161" cy="1457325"/>
    <xdr:pic>
      <xdr:nvPicPr>
        <xdr:cNvPr id="238437724" name="image45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8572492" y="9225901"/>
          <a:ext cx="1781163" cy="14573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119880</xdr:colOff>
      <xdr:row>50</xdr:row>
      <xdr:rowOff>248472</xdr:rowOff>
    </xdr:from>
    <xdr:ext cx="1308645" cy="1308645"/>
    <xdr:pic>
      <xdr:nvPicPr>
        <xdr:cNvPr id="1685330737" name="Рисунок 1685330736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7831319" y="16174271"/>
          <a:ext cx="1308645" cy="1308645"/>
        </a:xfrm>
        <a:prstGeom prst="rect">
          <a:avLst/>
        </a:prstGeom>
      </xdr:spPr>
    </xdr:pic>
    <xdr:clientData/>
  </xdr:oneCellAnchor>
  <xdr:oneCellAnchor>
    <xdr:from>
      <xdr:col>6</xdr:col>
      <xdr:colOff>553230</xdr:colOff>
      <xdr:row>56</xdr:row>
      <xdr:rowOff>185598</xdr:rowOff>
    </xdr:from>
    <xdr:ext cx="2990088" cy="1821159"/>
    <xdr:pic>
      <xdr:nvPicPr>
        <xdr:cNvPr id="1162460362" name="Рисунок 1162460361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/>
      </xdr:blipFill>
      <xdr:spPr bwMode="auto">
        <a:xfrm>
          <a:off x="8935229" y="18237377"/>
          <a:ext cx="2990088" cy="1821159"/>
        </a:xfrm>
        <a:prstGeom prst="rect">
          <a:avLst/>
        </a:prstGeom>
      </xdr:spPr>
    </xdr:pic>
    <xdr:clientData/>
  </xdr:oneCellAnchor>
  <xdr:oneCellAnchor>
    <xdr:from>
      <xdr:col>6</xdr:col>
      <xdr:colOff>336591</xdr:colOff>
      <xdr:row>177</xdr:row>
      <xdr:rowOff>107361</xdr:rowOff>
    </xdr:from>
    <xdr:ext cx="842715" cy="831789"/>
    <xdr:pic>
      <xdr:nvPicPr>
        <xdr:cNvPr id="1416248662" name="Рисунок 1416248661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/>
      </xdr:blipFill>
      <xdr:spPr bwMode="auto">
        <a:xfrm>
          <a:off x="8709519" y="47795860"/>
          <a:ext cx="842715" cy="831789"/>
        </a:xfrm>
        <a:prstGeom prst="rect">
          <a:avLst/>
        </a:prstGeom>
      </xdr:spPr>
    </xdr:pic>
    <xdr:clientData/>
  </xdr:oneCellAnchor>
  <xdr:twoCellAnchor editAs="oneCell">
    <xdr:from>
      <xdr:col>5</xdr:col>
      <xdr:colOff>219075</xdr:colOff>
      <xdr:row>205</xdr:row>
      <xdr:rowOff>180975</xdr:rowOff>
    </xdr:from>
    <xdr:to>
      <xdr:col>6</xdr:col>
      <xdr:colOff>517696</xdr:colOff>
      <xdr:row>207</xdr:row>
      <xdr:rowOff>286019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039100" y="63750825"/>
          <a:ext cx="965371" cy="92419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409569</xdr:colOff>
      <xdr:row>19</xdr:row>
      <xdr:rowOff>209543</xdr:rowOff>
    </xdr:from>
    <xdr:ext cx="3209922" cy="3343275"/>
    <xdr:pic>
      <xdr:nvPicPr>
        <xdr:cNvPr id="2" name="image69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166729" y="6419843"/>
          <a:ext cx="3209922" cy="3343275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409563</xdr:colOff>
      <xdr:row>40</xdr:row>
      <xdr:rowOff>554337</xdr:rowOff>
    </xdr:from>
    <xdr:ext cx="2638422" cy="2838438"/>
    <xdr:pic>
      <xdr:nvPicPr>
        <xdr:cNvPr id="3" name="image73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175613" y="13146386"/>
          <a:ext cx="2638422" cy="2838438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247635</xdr:colOff>
      <xdr:row>70</xdr:row>
      <xdr:rowOff>242865</xdr:rowOff>
    </xdr:from>
    <xdr:ext cx="2552688" cy="2657466"/>
    <xdr:pic>
      <xdr:nvPicPr>
        <xdr:cNvPr id="4" name="image7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8013683" y="19335749"/>
          <a:ext cx="2552688" cy="2657466"/>
        </a:xfrm>
        <a:prstGeom prst="rect">
          <a:avLst/>
        </a:prstGeom>
        <a:noFill/>
      </xdr:spPr>
    </xdr:pic>
    <xdr:clientData fLocksWithSheet="0"/>
  </xdr:oneCellAnchor>
  <xdr:oneCellAnchor>
    <xdr:from>
      <xdr:col>12</xdr:col>
      <xdr:colOff>271449</xdr:colOff>
      <xdr:row>195</xdr:row>
      <xdr:rowOff>366700</xdr:rowOff>
    </xdr:from>
    <xdr:ext cx="4048119" cy="3343275"/>
    <xdr:pic>
      <xdr:nvPicPr>
        <xdr:cNvPr id="5" name="image67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059848" y="48709251"/>
          <a:ext cx="4048119" cy="33432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632422</xdr:colOff>
      <xdr:row>251</xdr:row>
      <xdr:rowOff>26658</xdr:rowOff>
    </xdr:from>
    <xdr:ext cx="1301154" cy="1160986"/>
    <xdr:pic>
      <xdr:nvPicPr>
        <xdr:cNvPr id="2039935591" name="Рисунок 2039935590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12578" t="10015" r="5796" b="17152"/>
        <a:stretch/>
      </xdr:blipFill>
      <xdr:spPr bwMode="auto">
        <a:xfrm>
          <a:off x="5756872" y="78731733"/>
          <a:ext cx="1301154" cy="1160986"/>
        </a:xfrm>
        <a:prstGeom prst="rect">
          <a:avLst/>
        </a:prstGeom>
      </xdr:spPr>
    </xdr:pic>
    <xdr:clientData/>
  </xdr:oneCellAnchor>
  <xdr:oneCellAnchor>
    <xdr:from>
      <xdr:col>10</xdr:col>
      <xdr:colOff>85716</xdr:colOff>
      <xdr:row>104</xdr:row>
      <xdr:rowOff>384795</xdr:rowOff>
    </xdr:from>
    <xdr:ext cx="1489707" cy="1489707"/>
    <xdr:pic>
      <xdr:nvPicPr>
        <xdr:cNvPr id="1715600691" name="Рисунок 1715600690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851765" y="27095449"/>
          <a:ext cx="1489707" cy="1489707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68101</xdr:colOff>
      <xdr:row>6</xdr:row>
      <xdr:rowOff>120836</xdr:rowOff>
    </xdr:from>
    <xdr:ext cx="704848" cy="398817"/>
    <xdr:pic>
      <xdr:nvPicPr>
        <xdr:cNvPr id="699580641" name="Рисунок 699580640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889780" y="1705796"/>
          <a:ext cx="704849" cy="398818"/>
        </a:xfrm>
        <a:prstGeom prst="rect">
          <a:avLst/>
        </a:prstGeom>
      </xdr:spPr>
    </xdr:pic>
    <xdr:clientData/>
  </xdr:oneCellAnchor>
  <xdr:oneCellAnchor>
    <xdr:from>
      <xdr:col>7</xdr:col>
      <xdr:colOff>63595</xdr:colOff>
      <xdr:row>9</xdr:row>
      <xdr:rowOff>169542</xdr:rowOff>
    </xdr:from>
    <xdr:ext cx="609597" cy="377948"/>
    <xdr:pic>
      <xdr:nvPicPr>
        <xdr:cNvPr id="1341517399" name="Рисунок 1341517398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3940" b="4926"/>
        <a:stretch/>
      </xdr:blipFill>
      <xdr:spPr bwMode="auto">
        <a:xfrm>
          <a:off x="7675975" y="2417441"/>
          <a:ext cx="609597" cy="377948"/>
        </a:xfrm>
        <a:prstGeom prst="rect">
          <a:avLst/>
        </a:prstGeom>
      </xdr:spPr>
    </xdr:pic>
    <xdr:clientData/>
  </xdr:oneCellAnchor>
  <xdr:oneCellAnchor>
    <xdr:from>
      <xdr:col>7</xdr:col>
      <xdr:colOff>63594</xdr:colOff>
      <xdr:row>26</xdr:row>
      <xdr:rowOff>107814</xdr:rowOff>
    </xdr:from>
    <xdr:ext cx="530750" cy="793993"/>
    <xdr:pic>
      <xdr:nvPicPr>
        <xdr:cNvPr id="426190171" name="Рисунок 426190170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702643" y="5187816"/>
          <a:ext cx="530750" cy="793993"/>
        </a:xfrm>
        <a:prstGeom prst="rect">
          <a:avLst/>
        </a:prstGeom>
      </xdr:spPr>
    </xdr:pic>
    <xdr:clientData/>
  </xdr:oneCellAnchor>
  <xdr:oneCellAnchor>
    <xdr:from>
      <xdr:col>7</xdr:col>
      <xdr:colOff>228593</xdr:colOff>
      <xdr:row>32</xdr:row>
      <xdr:rowOff>3798</xdr:rowOff>
    </xdr:from>
    <xdr:ext cx="476240" cy="577206"/>
    <xdr:pic>
      <xdr:nvPicPr>
        <xdr:cNvPr id="994388171" name="Рисунок 994388170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867643" y="8131797"/>
          <a:ext cx="476240" cy="577206"/>
        </a:xfrm>
        <a:prstGeom prst="rect">
          <a:avLst/>
        </a:prstGeom>
      </xdr:spPr>
    </xdr:pic>
    <xdr:clientData/>
  </xdr:oneCellAnchor>
  <xdr:oneCellAnchor>
    <xdr:from>
      <xdr:col>7</xdr:col>
      <xdr:colOff>87037</xdr:colOff>
      <xdr:row>35</xdr:row>
      <xdr:rowOff>30474</xdr:rowOff>
    </xdr:from>
    <xdr:ext cx="617796" cy="617796"/>
    <xdr:pic>
      <xdr:nvPicPr>
        <xdr:cNvPr id="126649175" name="Рисунок 126649174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726087" y="9485623"/>
          <a:ext cx="617796" cy="617796"/>
        </a:xfrm>
        <a:prstGeom prst="rect">
          <a:avLst/>
        </a:prstGeom>
      </xdr:spPr>
    </xdr:pic>
    <xdr:clientData/>
  </xdr:oneCellAnchor>
  <xdr:oneCellAnchor>
    <xdr:from>
      <xdr:col>7</xdr:col>
      <xdr:colOff>1043937</xdr:colOff>
      <xdr:row>36</xdr:row>
      <xdr:rowOff>167634</xdr:rowOff>
    </xdr:from>
    <xdr:ext cx="506727" cy="640071"/>
    <xdr:pic>
      <xdr:nvPicPr>
        <xdr:cNvPr id="511578638" name="image17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8682986" y="9927583"/>
          <a:ext cx="506727" cy="640071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70479</xdr:colOff>
      <xdr:row>37</xdr:row>
      <xdr:rowOff>344799</xdr:rowOff>
    </xdr:from>
    <xdr:ext cx="792468" cy="506727"/>
    <xdr:pic>
      <xdr:nvPicPr>
        <xdr:cNvPr id="1195861733" name="image16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7709528" y="10422248"/>
          <a:ext cx="792469" cy="506727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901425</xdr:colOff>
      <xdr:row>11</xdr:row>
      <xdr:rowOff>349371</xdr:rowOff>
    </xdr:from>
    <xdr:ext cx="540288" cy="538920"/>
    <xdr:pic>
      <xdr:nvPicPr>
        <xdr:cNvPr id="1831896312" name="Рисунок 183189631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 flipH="1">
          <a:off x="8540475" y="2984621"/>
          <a:ext cx="540288" cy="538920"/>
        </a:xfrm>
        <a:prstGeom prst="rect">
          <a:avLst/>
        </a:prstGeom>
      </xdr:spPr>
    </xdr:pic>
    <xdr:clientData/>
  </xdr:oneCellAnchor>
  <xdr:oneCellAnchor>
    <xdr:from>
      <xdr:col>7</xdr:col>
      <xdr:colOff>136203</xdr:colOff>
      <xdr:row>12</xdr:row>
      <xdr:rowOff>137156</xdr:rowOff>
    </xdr:from>
    <xdr:ext cx="568635" cy="499105"/>
    <xdr:pic>
      <xdr:nvPicPr>
        <xdr:cNvPr id="563067151" name="Рисунок 563067150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7775253" y="3153406"/>
          <a:ext cx="568635" cy="499106"/>
        </a:xfrm>
        <a:prstGeom prst="rect">
          <a:avLst/>
        </a:prstGeom>
      </xdr:spPr>
    </xdr:pic>
    <xdr:clientData/>
  </xdr:oneCellAnchor>
  <xdr:oneCellAnchor>
    <xdr:from>
      <xdr:col>7</xdr:col>
      <xdr:colOff>123822</xdr:colOff>
      <xdr:row>40</xdr:row>
      <xdr:rowOff>43803</xdr:rowOff>
    </xdr:from>
    <xdr:ext cx="668640" cy="771525"/>
    <xdr:pic>
      <xdr:nvPicPr>
        <xdr:cNvPr id="1307800223" name="Рисунок 1307800222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l="21272" t="11111" r="13233" b="11301"/>
        <a:stretch/>
      </xdr:blipFill>
      <xdr:spPr bwMode="auto">
        <a:xfrm>
          <a:off x="7762871" y="11111852"/>
          <a:ext cx="668640" cy="771525"/>
        </a:xfrm>
        <a:prstGeom prst="rect">
          <a:avLst/>
        </a:prstGeom>
      </xdr:spPr>
    </xdr:pic>
    <xdr:clientData/>
  </xdr:oneCellAnchor>
  <xdr:oneCellAnchor>
    <xdr:from>
      <xdr:col>7</xdr:col>
      <xdr:colOff>752467</xdr:colOff>
      <xdr:row>32</xdr:row>
      <xdr:rowOff>464806</xdr:rowOff>
    </xdr:from>
    <xdr:ext cx="891540" cy="891540"/>
    <xdr:pic>
      <xdr:nvPicPr>
        <xdr:cNvPr id="1435214391" name="Рисунок 1435214390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8391517" y="8592806"/>
          <a:ext cx="891540" cy="891540"/>
        </a:xfrm>
        <a:prstGeom prst="rect">
          <a:avLst/>
        </a:prstGeom>
      </xdr:spPr>
    </xdr:pic>
    <xdr:clientData/>
  </xdr:oneCellAnchor>
  <xdr:oneCellAnchor>
    <xdr:from>
      <xdr:col>7</xdr:col>
      <xdr:colOff>792468</xdr:colOff>
      <xdr:row>4</xdr:row>
      <xdr:rowOff>180974</xdr:rowOff>
    </xdr:from>
    <xdr:ext cx="561441" cy="360045"/>
    <xdr:pic>
      <xdr:nvPicPr>
        <xdr:cNvPr id="756696694" name="Рисунок 756696693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6614148" y="1423034"/>
          <a:ext cx="561441" cy="360045"/>
        </a:xfrm>
        <a:prstGeom prst="rect">
          <a:avLst/>
        </a:prstGeom>
      </xdr:spPr>
    </xdr:pic>
    <xdr:clientData/>
  </xdr:oneCellAnchor>
  <xdr:oneCellAnchor>
    <xdr:from>
      <xdr:col>7</xdr:col>
      <xdr:colOff>311107</xdr:colOff>
      <xdr:row>30</xdr:row>
      <xdr:rowOff>142870</xdr:rowOff>
    </xdr:from>
    <xdr:ext cx="605794" cy="809611"/>
    <xdr:pic>
      <xdr:nvPicPr>
        <xdr:cNvPr id="1329426577" name="Рисунок 1329426576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7950158" y="7254870"/>
          <a:ext cx="605794" cy="809611"/>
        </a:xfrm>
        <a:prstGeom prst="rect">
          <a:avLst/>
        </a:prstGeom>
      </xdr:spPr>
    </xdr:pic>
    <xdr:clientData/>
  </xdr:oneCellAnchor>
  <xdr:oneCellAnchor>
    <xdr:from>
      <xdr:col>7</xdr:col>
      <xdr:colOff>70479</xdr:colOff>
      <xdr:row>17</xdr:row>
      <xdr:rowOff>91912</xdr:rowOff>
    </xdr:from>
    <xdr:ext cx="350040" cy="350040"/>
    <xdr:pic>
      <xdr:nvPicPr>
        <xdr:cNvPr id="459329335" name="Рисунок 459329334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/>
      </xdr:blipFill>
      <xdr:spPr bwMode="auto">
        <a:xfrm>
          <a:off x="7709528" y="3901912"/>
          <a:ext cx="350040" cy="350040"/>
        </a:xfrm>
        <a:prstGeom prst="rect">
          <a:avLst/>
        </a:prstGeom>
      </xdr:spPr>
    </xdr:pic>
    <xdr:clientData/>
  </xdr:oneCellAnchor>
  <xdr:oneCellAnchor>
    <xdr:from>
      <xdr:col>7</xdr:col>
      <xdr:colOff>1229153</xdr:colOff>
      <xdr:row>17</xdr:row>
      <xdr:rowOff>120447</xdr:rowOff>
    </xdr:from>
    <xdr:ext cx="321507" cy="321507"/>
    <xdr:pic>
      <xdr:nvPicPr>
        <xdr:cNvPr id="1229884031" name="Рисунок 1229884030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/>
      </xdr:blipFill>
      <xdr:spPr bwMode="auto">
        <a:xfrm>
          <a:off x="8868204" y="3930447"/>
          <a:ext cx="321507" cy="321507"/>
        </a:xfrm>
        <a:prstGeom prst="rect">
          <a:avLst/>
        </a:prstGeom>
      </xdr:spPr>
    </xdr:pic>
    <xdr:clientData/>
  </xdr:oneCellAnchor>
  <xdr:oneCellAnchor>
    <xdr:from>
      <xdr:col>7</xdr:col>
      <xdr:colOff>862950</xdr:colOff>
      <xdr:row>17</xdr:row>
      <xdr:rowOff>111071</xdr:rowOff>
    </xdr:from>
    <xdr:ext cx="330884" cy="330884"/>
    <xdr:pic>
      <xdr:nvPicPr>
        <xdr:cNvPr id="1224266178" name="Рисунок 1224266177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/>
      </xdr:blipFill>
      <xdr:spPr bwMode="auto">
        <a:xfrm>
          <a:off x="8502001" y="3921071"/>
          <a:ext cx="330885" cy="330885"/>
        </a:xfrm>
        <a:prstGeom prst="rect">
          <a:avLst/>
        </a:prstGeom>
      </xdr:spPr>
    </xdr:pic>
    <xdr:clientData/>
  </xdr:oneCellAnchor>
  <xdr:oneCellAnchor>
    <xdr:from>
      <xdr:col>7</xdr:col>
      <xdr:colOff>477132</xdr:colOff>
      <xdr:row>17</xdr:row>
      <xdr:rowOff>110792</xdr:rowOff>
    </xdr:from>
    <xdr:ext cx="315331" cy="315331"/>
    <xdr:pic>
      <xdr:nvPicPr>
        <xdr:cNvPr id="1372443022" name="Рисунок 1372443021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/>
      </xdr:blipFill>
      <xdr:spPr bwMode="auto">
        <a:xfrm>
          <a:off x="8116182" y="3920792"/>
          <a:ext cx="315331" cy="315331"/>
        </a:xfrm>
        <a:prstGeom prst="rect">
          <a:avLst/>
        </a:prstGeom>
      </xdr:spPr>
    </xdr:pic>
    <xdr:clientData/>
  </xdr:oneCellAnchor>
  <xdr:oneCellAnchor>
    <xdr:from>
      <xdr:col>4</xdr:col>
      <xdr:colOff>600070</xdr:colOff>
      <xdr:row>56</xdr:row>
      <xdr:rowOff>228595</xdr:rowOff>
    </xdr:from>
    <xdr:ext cx="1979286" cy="1276344"/>
    <xdr:pic>
      <xdr:nvPicPr>
        <xdr:cNvPr id="758416764" name="image109.png"/>
        <xdr:cNvPicPr/>
      </xdr:nvPicPr>
      <xdr:blipFill>
        <a:blip xmlns:r="http://schemas.openxmlformats.org/officeDocument/2006/relationships" r:embed="rId18" cstate="print"/>
        <a:stretch/>
      </xdr:blipFill>
      <xdr:spPr bwMode="auto">
        <a:xfrm>
          <a:off x="5343520" y="15176495"/>
          <a:ext cx="1979286" cy="1276344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142875</xdr:colOff>
      <xdr:row>46</xdr:row>
      <xdr:rowOff>152397</xdr:rowOff>
    </xdr:from>
    <xdr:ext cx="752718" cy="647687"/>
    <xdr:pic>
      <xdr:nvPicPr>
        <xdr:cNvPr id="20" name="image26.png"/>
        <xdr:cNvPicPr/>
      </xdr:nvPicPr>
      <xdr:blipFill>
        <a:blip xmlns:r="http://schemas.openxmlformats.org/officeDocument/2006/relationships" r:embed="rId19" cstate="print"/>
        <a:stretch/>
      </xdr:blipFill>
      <xdr:spPr bwMode="auto">
        <a:xfrm>
          <a:off x="7781924" y="12534897"/>
          <a:ext cx="752718" cy="647687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321930</xdr:colOff>
      <xdr:row>13</xdr:row>
      <xdr:rowOff>114300</xdr:rowOff>
    </xdr:from>
    <xdr:ext cx="2506996" cy="2554600"/>
    <xdr:pic>
      <xdr:nvPicPr>
        <xdr:cNvPr id="2" name="image68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770480" y="4219575"/>
          <a:ext cx="2506996" cy="255460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219068</xdr:colOff>
      <xdr:row>35</xdr:row>
      <xdr:rowOff>76198</xdr:rowOff>
    </xdr:from>
    <xdr:ext cx="1828800" cy="2505073"/>
    <xdr:pic>
      <xdr:nvPicPr>
        <xdr:cNvPr id="3" name="image71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351388" y="7993378"/>
          <a:ext cx="1828800" cy="2505074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85712</xdr:colOff>
      <xdr:row>53</xdr:row>
      <xdr:rowOff>1901</xdr:rowOff>
    </xdr:from>
    <xdr:ext cx="2415087" cy="2447920"/>
    <xdr:pic>
      <xdr:nvPicPr>
        <xdr:cNvPr id="4" name="image66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445362" y="12663801"/>
          <a:ext cx="2415087" cy="244792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304785</xdr:colOff>
      <xdr:row>75</xdr:row>
      <xdr:rowOff>22844</xdr:rowOff>
    </xdr:from>
    <xdr:ext cx="2743181" cy="2743181"/>
    <xdr:pic>
      <xdr:nvPicPr>
        <xdr:cNvPr id="5" name="image65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664434" y="18037794"/>
          <a:ext cx="2743182" cy="274318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133332</xdr:colOff>
      <xdr:row>90</xdr:row>
      <xdr:rowOff>209547</xdr:rowOff>
    </xdr:from>
    <xdr:ext cx="3629025" cy="2209797"/>
    <xdr:pic>
      <xdr:nvPicPr>
        <xdr:cNvPr id="6" name="image63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492982" y="21615397"/>
          <a:ext cx="3629025" cy="2209797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85716</xdr:colOff>
      <xdr:row>109</xdr:row>
      <xdr:rowOff>152397</xdr:rowOff>
    </xdr:from>
    <xdr:ext cx="3505194" cy="2305044"/>
    <xdr:pic>
      <xdr:nvPicPr>
        <xdr:cNvPr id="7" name="image70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445365" y="26809696"/>
          <a:ext cx="3505194" cy="2305044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857250</xdr:colOff>
      <xdr:row>59</xdr:row>
      <xdr:rowOff>66672</xdr:rowOff>
    </xdr:from>
    <xdr:ext cx="1981197" cy="2085966"/>
    <xdr:pic>
      <xdr:nvPicPr>
        <xdr:cNvPr id="3" name="image85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083549" y="14208121"/>
          <a:ext cx="1981197" cy="2085966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763224</xdr:colOff>
      <xdr:row>107</xdr:row>
      <xdr:rowOff>117472</xdr:rowOff>
    </xdr:from>
    <xdr:ext cx="2076444" cy="2466972"/>
    <xdr:pic>
      <xdr:nvPicPr>
        <xdr:cNvPr id="6" name="image83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846774" y="29308422"/>
          <a:ext cx="2076444" cy="2466972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41220</xdr:colOff>
      <xdr:row>121</xdr:row>
      <xdr:rowOff>157833</xdr:rowOff>
    </xdr:from>
    <xdr:ext cx="1266804" cy="1752597"/>
    <xdr:pic>
      <xdr:nvPicPr>
        <xdr:cNvPr id="7" name="image84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11477569" y="32834932"/>
          <a:ext cx="1266804" cy="1752597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714358</xdr:colOff>
      <xdr:row>129</xdr:row>
      <xdr:rowOff>131985</xdr:rowOff>
    </xdr:from>
    <xdr:ext cx="1981197" cy="3571875"/>
    <xdr:pic>
      <xdr:nvPicPr>
        <xdr:cNvPr id="8" name="image77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8797908" y="34383884"/>
          <a:ext cx="1981197" cy="3571875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776272</xdr:colOff>
      <xdr:row>11</xdr:row>
      <xdr:rowOff>262882</xdr:rowOff>
    </xdr:from>
    <xdr:ext cx="3025647" cy="9309742"/>
    <xdr:pic>
      <xdr:nvPicPr>
        <xdr:cNvPr id="2130188975" name="Рисунок 2130188974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1574" t="-24503" r="-1572" b="53646"/>
        <a:stretch/>
      </xdr:blipFill>
      <xdr:spPr bwMode="auto">
        <a:xfrm>
          <a:off x="10415572" y="3434707"/>
          <a:ext cx="3025647" cy="93097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431006</xdr:colOff>
      <xdr:row>4</xdr:row>
      <xdr:rowOff>511968</xdr:rowOff>
    </xdr:from>
    <xdr:ext cx="3495663" cy="2343150"/>
    <xdr:pic>
      <xdr:nvPicPr>
        <xdr:cNvPr id="2041412762" name="image75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117556" y="1645443"/>
          <a:ext cx="3495663" cy="2343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240501</xdr:colOff>
      <xdr:row>16</xdr:row>
      <xdr:rowOff>645318</xdr:rowOff>
    </xdr:from>
    <xdr:ext cx="2564094" cy="2564094"/>
    <xdr:pic>
      <xdr:nvPicPr>
        <xdr:cNvPr id="1679330096" name="Рисунок 1224388070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6730201" y="8652667"/>
          <a:ext cx="2564094" cy="2564094"/>
        </a:xfrm>
        <a:prstGeom prst="rect">
          <a:avLst/>
        </a:prstGeom>
      </xdr:spPr>
    </xdr:pic>
    <xdr:clientData/>
  </xdr:oneCellAnchor>
  <xdr:oneCellAnchor>
    <xdr:from>
      <xdr:col>9</xdr:col>
      <xdr:colOff>402419</xdr:colOff>
      <xdr:row>37</xdr:row>
      <xdr:rowOff>342889</xdr:rowOff>
    </xdr:from>
    <xdr:ext cx="3495663" cy="2343150"/>
    <xdr:pic>
      <xdr:nvPicPr>
        <xdr:cNvPr id="1308827642" name="image75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317820" y="23590239"/>
          <a:ext cx="3495663" cy="2343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25245</xdr:colOff>
      <xdr:row>26</xdr:row>
      <xdr:rowOff>874393</xdr:rowOff>
    </xdr:from>
    <xdr:ext cx="811521" cy="811521"/>
    <xdr:pic>
      <xdr:nvPicPr>
        <xdr:cNvPr id="345855610" name="Рисунок 345855609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 rot="5399976">
          <a:off x="6514944" y="16641443"/>
          <a:ext cx="811524" cy="811524"/>
        </a:xfrm>
        <a:prstGeom prst="rect">
          <a:avLst/>
        </a:prstGeom>
      </xdr:spPr>
    </xdr:pic>
    <xdr:clientData/>
  </xdr:oneCellAnchor>
  <xdr:oneCellAnchor>
    <xdr:from>
      <xdr:col>6</xdr:col>
      <xdr:colOff>105147</xdr:colOff>
      <xdr:row>31</xdr:row>
      <xdr:rowOff>40698</xdr:rowOff>
    </xdr:from>
    <xdr:ext cx="925443" cy="620325"/>
    <xdr:pic>
      <xdr:nvPicPr>
        <xdr:cNvPr id="2066711788" name="image75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6594847" y="19243097"/>
          <a:ext cx="925443" cy="62032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70209</xdr:colOff>
      <xdr:row>27</xdr:row>
      <xdr:rowOff>206002</xdr:rowOff>
    </xdr:from>
    <xdr:ext cx="2235501" cy="1635569"/>
    <xdr:pic>
      <xdr:nvPicPr>
        <xdr:cNvPr id="2" name="image111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417408" y="6168652"/>
          <a:ext cx="2235501" cy="163557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142875</xdr:colOff>
      <xdr:row>77</xdr:row>
      <xdr:rowOff>152397</xdr:rowOff>
    </xdr:from>
    <xdr:ext cx="2095462" cy="1638288"/>
    <xdr:pic>
      <xdr:nvPicPr>
        <xdr:cNvPr id="4" name="image108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315325" y="15373346"/>
          <a:ext cx="2095462" cy="1638288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142875</xdr:colOff>
      <xdr:row>82</xdr:row>
      <xdr:rowOff>409572</xdr:rowOff>
    </xdr:from>
    <xdr:ext cx="1752597" cy="990594"/>
    <xdr:pic>
      <xdr:nvPicPr>
        <xdr:cNvPr id="7" name="image112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8315325" y="17249771"/>
          <a:ext cx="1752597" cy="990594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142854</xdr:colOff>
      <xdr:row>88</xdr:row>
      <xdr:rowOff>103290</xdr:rowOff>
    </xdr:from>
    <xdr:to>
      <xdr:col>7</xdr:col>
      <xdr:colOff>340963</xdr:colOff>
      <xdr:row>90</xdr:row>
      <xdr:rowOff>286647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8315304" y="19356490"/>
          <a:ext cx="1372858" cy="1008856"/>
        </a:xfrm>
        <a:prstGeom prst="rect">
          <a:avLst/>
        </a:prstGeom>
      </xdr:spPr>
    </xdr:pic>
    <xdr:clientData/>
  </xdr:twoCellAnchor>
  <xdr:twoCellAnchor editAs="oneCell">
    <xdr:from>
      <xdr:col>5</xdr:col>
      <xdr:colOff>257139</xdr:colOff>
      <xdr:row>125</xdr:row>
      <xdr:rowOff>85698</xdr:rowOff>
    </xdr:from>
    <xdr:to>
      <xdr:col>6</xdr:col>
      <xdr:colOff>942949</xdr:colOff>
      <xdr:row>128</xdr:row>
      <xdr:rowOff>199992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064338" y="30171997"/>
          <a:ext cx="1603386" cy="1549395"/>
        </a:xfrm>
        <a:prstGeom prst="rect">
          <a:avLst/>
        </a:prstGeom>
      </xdr:spPr>
    </xdr:pic>
    <xdr:clientData/>
  </xdr:twoCellAnchor>
  <xdr:twoCellAnchor editAs="oneCell">
    <xdr:from>
      <xdr:col>5</xdr:col>
      <xdr:colOff>238092</xdr:colOff>
      <xdr:row>128</xdr:row>
      <xdr:rowOff>165138</xdr:rowOff>
    </xdr:from>
    <xdr:to>
      <xdr:col>6</xdr:col>
      <xdr:colOff>1066773</xdr:colOff>
      <xdr:row>135</xdr:row>
      <xdr:rowOff>120368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7045292" y="31781788"/>
          <a:ext cx="1746255" cy="2257104"/>
        </a:xfrm>
        <a:prstGeom prst="rect">
          <a:avLst/>
        </a:prstGeom>
      </xdr:spPr>
    </xdr:pic>
    <xdr:clientData/>
  </xdr:twoCellAnchor>
  <xdr:oneCellAnchor>
    <xdr:from>
      <xdr:col>4</xdr:col>
      <xdr:colOff>1167894</xdr:colOff>
      <xdr:row>94</xdr:row>
      <xdr:rowOff>468621</xdr:rowOff>
    </xdr:from>
    <xdr:ext cx="2655288" cy="2083359"/>
    <xdr:pic>
      <xdr:nvPicPr>
        <xdr:cNvPr id="181834419" name="Рисунок 181834418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6743193" y="22364699"/>
          <a:ext cx="2655288" cy="2083359"/>
        </a:xfrm>
        <a:prstGeom prst="rect">
          <a:avLst/>
        </a:prstGeom>
      </xdr:spPr>
    </xdr:pic>
    <xdr:clientData/>
  </xdr:oneCellAnchor>
  <xdr:oneCellAnchor>
    <xdr:from>
      <xdr:col>5</xdr:col>
      <xdr:colOff>32355</xdr:colOff>
      <xdr:row>104</xdr:row>
      <xdr:rowOff>396234</xdr:rowOff>
    </xdr:from>
    <xdr:ext cx="1236321" cy="1236321"/>
    <xdr:pic>
      <xdr:nvPicPr>
        <xdr:cNvPr id="1859671812" name="Рисунок 185967181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6839554" y="25167583"/>
          <a:ext cx="1236321" cy="1236321"/>
        </a:xfrm>
        <a:prstGeom prst="rect">
          <a:avLst/>
        </a:prstGeom>
      </xdr:spPr>
    </xdr:pic>
    <xdr:clientData/>
  </xdr:oneCellAnchor>
  <xdr:oneCellAnchor>
    <xdr:from>
      <xdr:col>5</xdr:col>
      <xdr:colOff>32355</xdr:colOff>
      <xdr:row>111</xdr:row>
      <xdr:rowOff>83817</xdr:rowOff>
    </xdr:from>
    <xdr:ext cx="1331595" cy="1331595"/>
    <xdr:pic>
      <xdr:nvPicPr>
        <xdr:cNvPr id="1197049886" name="Рисунок 1197049885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6839554" y="27033216"/>
          <a:ext cx="1331595" cy="1331595"/>
        </a:xfrm>
        <a:prstGeom prst="rect">
          <a:avLst/>
        </a:prstGeom>
      </xdr:spPr>
    </xdr:pic>
    <xdr:clientData/>
  </xdr:oneCellAnchor>
  <xdr:oneCellAnchor>
    <xdr:from>
      <xdr:col>5</xdr:col>
      <xdr:colOff>1363962</xdr:colOff>
      <xdr:row>6</xdr:row>
      <xdr:rowOff>639535</xdr:rowOff>
    </xdr:from>
    <xdr:ext cx="1031148" cy="1031148"/>
    <xdr:pic>
      <xdr:nvPicPr>
        <xdr:cNvPr id="689789591" name="Рисунок 689789590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/>
      </xdr:blipFill>
      <xdr:spPr bwMode="auto">
        <a:xfrm>
          <a:off x="8161003" y="2285455"/>
          <a:ext cx="1031148" cy="1031148"/>
        </a:xfrm>
        <a:prstGeom prst="rect">
          <a:avLst/>
        </a:prstGeom>
      </xdr:spPr>
    </xdr:pic>
    <xdr:clientData/>
  </xdr:oneCellAnchor>
  <xdr:oneCellAnchor>
    <xdr:from>
      <xdr:col>5</xdr:col>
      <xdr:colOff>1318448</xdr:colOff>
      <xdr:row>65</xdr:row>
      <xdr:rowOff>102421</xdr:rowOff>
    </xdr:from>
    <xdr:ext cx="1065974" cy="1065974"/>
    <xdr:pic>
      <xdr:nvPicPr>
        <xdr:cNvPr id="1898835117" name="Рисунок 1898835116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8125648" y="14307371"/>
          <a:ext cx="1065974" cy="1065974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58203</xdr:colOff>
      <xdr:row>91</xdr:row>
      <xdr:rowOff>64733</xdr:rowOff>
    </xdr:from>
    <xdr:ext cx="1989045" cy="7415100"/>
    <xdr:pic>
      <xdr:nvPicPr>
        <xdr:cNvPr id="1121026480" name="Рисунок 1121026479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032870" y="32100483"/>
          <a:ext cx="1989045" cy="7415100"/>
        </a:xfrm>
        <a:prstGeom prst="rect">
          <a:avLst/>
        </a:prstGeom>
      </xdr:spPr>
    </xdr:pic>
    <xdr:clientData/>
  </xdr:oneCellAnchor>
  <xdr:oneCellAnchor>
    <xdr:from>
      <xdr:col>6</xdr:col>
      <xdr:colOff>838099</xdr:colOff>
      <xdr:row>80</xdr:row>
      <xdr:rowOff>160855</xdr:rowOff>
    </xdr:from>
    <xdr:ext cx="2017377" cy="2017377"/>
    <xdr:pic>
      <xdr:nvPicPr>
        <xdr:cNvPr id="1470148271" name="Рисунок 1470148270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8944932" y="27571688"/>
          <a:ext cx="2017377" cy="2017377"/>
        </a:xfrm>
        <a:prstGeom prst="rect">
          <a:avLst/>
        </a:prstGeom>
      </xdr:spPr>
    </xdr:pic>
    <xdr:clientData/>
  </xdr:oneCellAnchor>
  <xdr:oneCellAnchor>
    <xdr:from>
      <xdr:col>7</xdr:col>
      <xdr:colOff>115237</xdr:colOff>
      <xdr:row>155</xdr:row>
      <xdr:rowOff>116417</xdr:rowOff>
    </xdr:from>
    <xdr:ext cx="701037" cy="923181"/>
    <xdr:pic>
      <xdr:nvPicPr>
        <xdr:cNvPr id="1310554792" name="Рисунок 131055479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9089904" y="59869917"/>
          <a:ext cx="701037" cy="923181"/>
        </a:xfrm>
        <a:prstGeom prst="rect">
          <a:avLst/>
        </a:prstGeom>
      </xdr:spPr>
    </xdr:pic>
    <xdr:clientData/>
  </xdr:oneCellAnchor>
  <xdr:oneCellAnchor>
    <xdr:from>
      <xdr:col>7</xdr:col>
      <xdr:colOff>128292</xdr:colOff>
      <xdr:row>151</xdr:row>
      <xdr:rowOff>398829</xdr:rowOff>
    </xdr:from>
    <xdr:ext cx="1067328" cy="1153557"/>
    <xdr:pic>
      <xdr:nvPicPr>
        <xdr:cNvPr id="979378529" name="Рисунок 979378528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9102959" y="58406079"/>
          <a:ext cx="1067328" cy="1153557"/>
        </a:xfrm>
        <a:prstGeom prst="rect">
          <a:avLst/>
        </a:prstGeom>
      </xdr:spPr>
    </xdr:pic>
    <xdr:clientData/>
  </xdr:oneCellAnchor>
  <xdr:oneCellAnchor>
    <xdr:from>
      <xdr:col>5</xdr:col>
      <xdr:colOff>68757</xdr:colOff>
      <xdr:row>170</xdr:row>
      <xdr:rowOff>573074</xdr:rowOff>
    </xdr:from>
    <xdr:ext cx="1229256" cy="1503045"/>
    <xdr:pic>
      <xdr:nvPicPr>
        <xdr:cNvPr id="599370643" name="Рисунок 599370642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7265424" y="68200574"/>
          <a:ext cx="1229256" cy="1503045"/>
        </a:xfrm>
        <a:prstGeom prst="rect">
          <a:avLst/>
        </a:prstGeom>
      </xdr:spPr>
    </xdr:pic>
    <xdr:clientData/>
  </xdr:oneCellAnchor>
  <xdr:oneCellAnchor>
    <xdr:from>
      <xdr:col>7</xdr:col>
      <xdr:colOff>365092</xdr:colOff>
      <xdr:row>61</xdr:row>
      <xdr:rowOff>1501</xdr:rowOff>
    </xdr:from>
    <xdr:ext cx="829539" cy="1574136"/>
    <xdr:pic>
      <xdr:nvPicPr>
        <xdr:cNvPr id="255111379" name="Рисунок 255111378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9339759" y="19210251"/>
          <a:ext cx="829539" cy="1574136"/>
        </a:xfrm>
        <a:prstGeom prst="rect">
          <a:avLst/>
        </a:prstGeom>
      </xdr:spPr>
    </xdr:pic>
    <xdr:clientData/>
  </xdr:oneCellAnchor>
  <xdr:oneCellAnchor>
    <xdr:from>
      <xdr:col>7</xdr:col>
      <xdr:colOff>210439</xdr:colOff>
      <xdr:row>44</xdr:row>
      <xdr:rowOff>254793</xdr:rowOff>
    </xdr:from>
    <xdr:ext cx="1394215" cy="1282466"/>
    <xdr:pic>
      <xdr:nvPicPr>
        <xdr:cNvPr id="864602106" name="Рисунок 864602105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9173464" y="15856743"/>
          <a:ext cx="1394216" cy="1282466"/>
        </a:xfrm>
        <a:prstGeom prst="rect">
          <a:avLst/>
        </a:prstGeom>
      </xdr:spPr>
    </xdr:pic>
    <xdr:clientData/>
  </xdr:oneCellAnchor>
  <xdr:oneCellAnchor>
    <xdr:from>
      <xdr:col>7</xdr:col>
      <xdr:colOff>237538</xdr:colOff>
      <xdr:row>9</xdr:row>
      <xdr:rowOff>54950</xdr:rowOff>
    </xdr:from>
    <xdr:ext cx="1750805" cy="2886229"/>
    <xdr:pic>
      <xdr:nvPicPr>
        <xdr:cNvPr id="1780908020" name="Рисунок 1780908019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9191038" y="2948169"/>
          <a:ext cx="1750805" cy="2886229"/>
        </a:xfrm>
        <a:prstGeom prst="rect">
          <a:avLst/>
        </a:prstGeom>
      </xdr:spPr>
    </xdr:pic>
    <xdr:clientData/>
  </xdr:oneCellAnchor>
  <xdr:oneCellAnchor>
    <xdr:from>
      <xdr:col>6</xdr:col>
      <xdr:colOff>14782</xdr:colOff>
      <xdr:row>137</xdr:row>
      <xdr:rowOff>400950</xdr:rowOff>
    </xdr:from>
    <xdr:ext cx="913338" cy="913338"/>
    <xdr:pic>
      <xdr:nvPicPr>
        <xdr:cNvPr id="1325045082" name="Рисунок 1325045081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8121615" y="52640283"/>
          <a:ext cx="913338" cy="913338"/>
        </a:xfrm>
        <a:prstGeom prst="rect">
          <a:avLst/>
        </a:prstGeom>
      </xdr:spPr>
    </xdr:pic>
    <xdr:clientData/>
  </xdr:oneCellAnchor>
  <xdr:oneCellAnchor>
    <xdr:from>
      <xdr:col>5</xdr:col>
      <xdr:colOff>827168</xdr:colOff>
      <xdr:row>134</xdr:row>
      <xdr:rowOff>456781</xdr:rowOff>
    </xdr:from>
    <xdr:ext cx="1350397" cy="1428641"/>
    <xdr:pic>
      <xdr:nvPicPr>
        <xdr:cNvPr id="174972853" name="Рисунок 174972852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/>
      </xdr:blipFill>
      <xdr:spPr bwMode="auto">
        <a:xfrm rot="21076344">
          <a:off x="8023835" y="51320281"/>
          <a:ext cx="1350397" cy="1428641"/>
        </a:xfrm>
        <a:prstGeom prst="rect">
          <a:avLst/>
        </a:prstGeom>
      </xdr:spPr>
    </xdr:pic>
    <xdr:clientData/>
  </xdr:oneCellAnchor>
  <xdr:oneCellAnchor>
    <xdr:from>
      <xdr:col>5</xdr:col>
      <xdr:colOff>45295</xdr:colOff>
      <xdr:row>179</xdr:row>
      <xdr:rowOff>261550</xdr:rowOff>
    </xdr:from>
    <xdr:ext cx="1038222" cy="1430721"/>
    <xdr:pic>
      <xdr:nvPicPr>
        <xdr:cNvPr id="1544300806" name="Рисунок 1544300805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/>
      </xdr:blipFill>
      <xdr:spPr bwMode="auto">
        <a:xfrm>
          <a:off x="7236671" y="76537751"/>
          <a:ext cx="1038222" cy="1430721"/>
        </a:xfrm>
        <a:prstGeom prst="rect">
          <a:avLst/>
        </a:prstGeom>
      </xdr:spPr>
    </xdr:pic>
    <xdr:clientData/>
  </xdr:oneCellAnchor>
  <xdr:oneCellAnchor>
    <xdr:from>
      <xdr:col>6</xdr:col>
      <xdr:colOff>127352</xdr:colOff>
      <xdr:row>140</xdr:row>
      <xdr:rowOff>276061</xdr:rowOff>
    </xdr:from>
    <xdr:ext cx="662216" cy="680115"/>
    <xdr:pic>
      <xdr:nvPicPr>
        <xdr:cNvPr id="41866762" name="Рисунок 41866761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/>
      </xdr:blipFill>
      <xdr:spPr bwMode="auto">
        <a:xfrm>
          <a:off x="8234185" y="53467894"/>
          <a:ext cx="662216" cy="680115"/>
        </a:xfrm>
        <a:prstGeom prst="rect">
          <a:avLst/>
        </a:prstGeom>
      </xdr:spPr>
    </xdr:pic>
    <xdr:clientData/>
  </xdr:oneCellAnchor>
  <xdr:oneCellAnchor>
    <xdr:from>
      <xdr:col>6</xdr:col>
      <xdr:colOff>79588</xdr:colOff>
      <xdr:row>144</xdr:row>
      <xdr:rowOff>84666</xdr:rowOff>
    </xdr:from>
    <xdr:ext cx="1133262" cy="1317414"/>
    <xdr:pic>
      <xdr:nvPicPr>
        <xdr:cNvPr id="1689241906" name="Рисунок 1689241905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/>
      </xdr:blipFill>
      <xdr:spPr bwMode="auto">
        <a:xfrm>
          <a:off x="8186421" y="54758166"/>
          <a:ext cx="1133262" cy="1317414"/>
        </a:xfrm>
        <a:prstGeom prst="rect">
          <a:avLst/>
        </a:prstGeom>
      </xdr:spPr>
    </xdr:pic>
    <xdr:clientData/>
  </xdr:oneCellAnchor>
  <xdr:twoCellAnchor editAs="oneCell">
    <xdr:from>
      <xdr:col>5</xdr:col>
      <xdr:colOff>95250</xdr:colOff>
      <xdr:row>128</xdr:row>
      <xdr:rowOff>31749</xdr:rowOff>
    </xdr:from>
    <xdr:to>
      <xdr:col>7</xdr:col>
      <xdr:colOff>641675</xdr:colOff>
      <xdr:row>132</xdr:row>
      <xdr:rowOff>432108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291917" y="48355249"/>
          <a:ext cx="2324425" cy="2210109"/>
        </a:xfrm>
        <a:prstGeom prst="rect">
          <a:avLst/>
        </a:prstGeom>
      </xdr:spPr>
    </xdr:pic>
    <xdr:clientData/>
  </xdr:twoCellAnchor>
  <xdr:twoCellAnchor editAs="oneCell">
    <xdr:from>
      <xdr:col>7</xdr:col>
      <xdr:colOff>84666</xdr:colOff>
      <xdr:row>157</xdr:row>
      <xdr:rowOff>391584</xdr:rowOff>
    </xdr:from>
    <xdr:to>
      <xdr:col>10</xdr:col>
      <xdr:colOff>70809</xdr:colOff>
      <xdr:row>161</xdr:row>
      <xdr:rowOff>167459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9059333" y="61034084"/>
          <a:ext cx="2018143" cy="1469208"/>
        </a:xfrm>
        <a:prstGeom prst="rect">
          <a:avLst/>
        </a:prstGeom>
      </xdr:spPr>
    </xdr:pic>
    <xdr:clientData/>
  </xdr:twoCellAnchor>
  <xdr:twoCellAnchor editAs="oneCell">
    <xdr:from>
      <xdr:col>7</xdr:col>
      <xdr:colOff>211666</xdr:colOff>
      <xdr:row>189</xdr:row>
      <xdr:rowOff>127001</xdr:rowOff>
    </xdr:from>
    <xdr:to>
      <xdr:col>8</xdr:col>
      <xdr:colOff>123692</xdr:colOff>
      <xdr:row>191</xdr:row>
      <xdr:rowOff>0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9186333" y="74443168"/>
          <a:ext cx="621109" cy="9207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200025</xdr:colOff>
      <xdr:row>14</xdr:row>
      <xdr:rowOff>123822</xdr:rowOff>
    </xdr:from>
    <xdr:ext cx="3714750" cy="3533769"/>
    <xdr:pic>
      <xdr:nvPicPr>
        <xdr:cNvPr id="2" name="image82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0582274" y="3305171"/>
          <a:ext cx="3714750" cy="3533769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247644</xdr:colOff>
      <xdr:row>73</xdr:row>
      <xdr:rowOff>257175</xdr:rowOff>
    </xdr:from>
    <xdr:ext cx="4114800" cy="3905244"/>
    <xdr:pic>
      <xdr:nvPicPr>
        <xdr:cNvPr id="3" name="image76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10648943" y="16960849"/>
          <a:ext cx="4114800" cy="3905244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133344</xdr:colOff>
      <xdr:row>110</xdr:row>
      <xdr:rowOff>0</xdr:rowOff>
    </xdr:from>
    <xdr:ext cx="1876419" cy="2009736"/>
    <xdr:pic>
      <xdr:nvPicPr>
        <xdr:cNvPr id="4" name="image74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10534643" y="22313889"/>
          <a:ext cx="1876419" cy="2009736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219073</xdr:colOff>
      <xdr:row>7</xdr:row>
      <xdr:rowOff>209548</xdr:rowOff>
    </xdr:from>
    <xdr:ext cx="2428875" cy="2533646"/>
    <xdr:pic>
      <xdr:nvPicPr>
        <xdr:cNvPr id="2" name="image100.png"/>
        <xdr:cNvPicPr/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999093" y="1985008"/>
          <a:ext cx="2428875" cy="2533646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114300</xdr:colOff>
      <xdr:row>30</xdr:row>
      <xdr:rowOff>180972</xdr:rowOff>
    </xdr:from>
    <xdr:ext cx="1762119" cy="1685925"/>
    <xdr:pic>
      <xdr:nvPicPr>
        <xdr:cNvPr id="3" name="image104.png"/>
        <xdr:cNvPicPr/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7894319" y="6825611"/>
          <a:ext cx="1762119" cy="16859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114300</xdr:colOff>
      <xdr:row>38</xdr:row>
      <xdr:rowOff>57150</xdr:rowOff>
    </xdr:from>
    <xdr:ext cx="1352540" cy="1381122"/>
    <xdr:pic>
      <xdr:nvPicPr>
        <xdr:cNvPr id="4" name="image105.png"/>
        <xdr:cNvPicPr/>
      </xdr:nvPicPr>
      <xdr:blipFill>
        <a:blip xmlns:r="http://schemas.openxmlformats.org/officeDocument/2006/relationships" r:embed="rId3" cstate="print"/>
        <a:stretch/>
      </xdr:blipFill>
      <xdr:spPr bwMode="auto">
        <a:xfrm>
          <a:off x="7894319" y="9269729"/>
          <a:ext cx="1352541" cy="1381122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190499</xdr:colOff>
      <xdr:row>26</xdr:row>
      <xdr:rowOff>0</xdr:rowOff>
    </xdr:from>
    <xdr:ext cx="1838323" cy="1101474"/>
    <xdr:pic>
      <xdr:nvPicPr>
        <xdr:cNvPr id="5" name="image106.png"/>
        <xdr:cNvPicPr/>
      </xdr:nvPicPr>
      <xdr:blipFill>
        <a:blip xmlns:r="http://schemas.openxmlformats.org/officeDocument/2006/relationships" r:embed="rId4" cstate="print"/>
        <a:stretch/>
      </xdr:blipFill>
      <xdr:spPr bwMode="auto">
        <a:xfrm>
          <a:off x="7970519" y="5360661"/>
          <a:ext cx="1838323" cy="110147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323835</xdr:colOff>
      <xdr:row>48</xdr:row>
      <xdr:rowOff>104765</xdr:rowOff>
    </xdr:from>
    <xdr:ext cx="1857375" cy="2905111"/>
    <xdr:pic>
      <xdr:nvPicPr>
        <xdr:cNvPr id="6" name="image103.png"/>
        <xdr:cNvPicPr/>
      </xdr:nvPicPr>
      <xdr:blipFill>
        <a:blip xmlns:r="http://schemas.openxmlformats.org/officeDocument/2006/relationships" r:embed="rId5" cstate="print"/>
        <a:stretch/>
      </xdr:blipFill>
      <xdr:spPr bwMode="auto">
        <a:xfrm>
          <a:off x="8108935" y="12182465"/>
          <a:ext cx="1857375" cy="2905112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244460</xdr:colOff>
      <xdr:row>48</xdr:row>
      <xdr:rowOff>290504</xdr:rowOff>
    </xdr:from>
    <xdr:ext cx="2428875" cy="2533635"/>
    <xdr:pic>
      <xdr:nvPicPr>
        <xdr:cNvPr id="7" name="image101.png"/>
        <xdr:cNvPicPr/>
      </xdr:nvPicPr>
      <xdr:blipFill>
        <a:blip xmlns:r="http://schemas.openxmlformats.org/officeDocument/2006/relationships" r:embed="rId6" cstate="print"/>
        <a:stretch/>
      </xdr:blipFill>
      <xdr:spPr bwMode="auto">
        <a:xfrm>
          <a:off x="9966310" y="12368204"/>
          <a:ext cx="2428875" cy="253363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114297</xdr:colOff>
      <xdr:row>67</xdr:row>
      <xdr:rowOff>0</xdr:rowOff>
    </xdr:from>
    <xdr:ext cx="1762119" cy="1743075"/>
    <xdr:pic>
      <xdr:nvPicPr>
        <xdr:cNvPr id="8" name="image102.png"/>
        <xdr:cNvPicPr/>
      </xdr:nvPicPr>
      <xdr:blipFill>
        <a:blip xmlns:r="http://schemas.openxmlformats.org/officeDocument/2006/relationships" r:embed="rId7" cstate="print"/>
        <a:stretch/>
      </xdr:blipFill>
      <xdr:spPr bwMode="auto">
        <a:xfrm>
          <a:off x="7899397" y="16430621"/>
          <a:ext cx="1762119" cy="17430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200019</xdr:colOff>
      <xdr:row>78</xdr:row>
      <xdr:rowOff>13802</xdr:rowOff>
    </xdr:from>
    <xdr:ext cx="1720676" cy="1720676"/>
    <xdr:pic>
      <xdr:nvPicPr>
        <xdr:cNvPr id="1713292411" name="Рисунок 1713292410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/>
      </xdr:blipFill>
      <xdr:spPr bwMode="auto">
        <a:xfrm>
          <a:off x="7981944" y="20111552"/>
          <a:ext cx="1720676" cy="1720676"/>
        </a:xfrm>
        <a:prstGeom prst="rect">
          <a:avLst/>
        </a:prstGeom>
      </xdr:spPr>
    </xdr:pic>
    <xdr:clientData/>
  </xdr:oneCellAnchor>
  <xdr:oneCellAnchor>
    <xdr:from>
      <xdr:col>6</xdr:col>
      <xdr:colOff>307650</xdr:colOff>
      <xdr:row>120</xdr:row>
      <xdr:rowOff>228599</xdr:rowOff>
    </xdr:from>
    <xdr:ext cx="806775" cy="922005"/>
    <xdr:pic>
      <xdr:nvPicPr>
        <xdr:cNvPr id="1983129202" name="image107.png"/>
        <xdr:cNvPicPr/>
      </xdr:nvPicPr>
      <xdr:blipFill>
        <a:blip xmlns:r="http://schemas.openxmlformats.org/officeDocument/2006/relationships" r:embed="rId9" cstate="print"/>
        <a:stretch/>
      </xdr:blipFill>
      <xdr:spPr bwMode="auto">
        <a:xfrm>
          <a:off x="8089575" y="30079949"/>
          <a:ext cx="806775" cy="922004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k.yandex.ru/d/b4l2H8dl4J3XF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8" sqref="B8"/>
    </sheetView>
  </sheetViews>
  <sheetFormatPr defaultRowHeight="12.75"/>
  <cols>
    <col min="1" max="1" width="14.140625" customWidth="1"/>
    <col min="2" max="2" width="48" customWidth="1"/>
    <col min="3" max="3" width="21.5703125" customWidth="1"/>
    <col min="4" max="4" width="18.7109375" customWidth="1"/>
  </cols>
  <sheetData>
    <row r="1" spans="1:10" ht="49.5" customHeight="1">
      <c r="A1" s="1273" t="s">
        <v>0</v>
      </c>
      <c r="B1" s="1273"/>
      <c r="C1" s="1273"/>
      <c r="D1" s="1273"/>
      <c r="E1" s="1273"/>
      <c r="F1" s="1273"/>
      <c r="G1" s="1273"/>
      <c r="H1" s="1274"/>
      <c r="I1" s="1"/>
      <c r="J1" s="1"/>
    </row>
    <row r="2" spans="1:10" ht="47.25" customHeight="1">
      <c r="A2" s="834" t="s">
        <v>1</v>
      </c>
      <c r="B2" s="834" t="s">
        <v>2</v>
      </c>
      <c r="C2" s="834" t="s">
        <v>3</v>
      </c>
      <c r="D2" s="834" t="s">
        <v>4</v>
      </c>
      <c r="E2" s="1275" t="s">
        <v>5</v>
      </c>
      <c r="F2" s="1276"/>
      <c r="G2" s="1276"/>
      <c r="H2" s="1277"/>
      <c r="I2" s="1278"/>
      <c r="J2" s="1278"/>
    </row>
    <row r="3" spans="1:10" ht="69.75" customHeight="1">
      <c r="A3" s="2">
        <v>9443</v>
      </c>
      <c r="B3" s="3" t="s">
        <v>6</v>
      </c>
      <c r="C3" s="4">
        <f>D3/1.2</f>
        <v>288.00000000000006</v>
      </c>
      <c r="D3" s="732">
        <v>345.6</v>
      </c>
      <c r="E3" s="1279" t="s">
        <v>7</v>
      </c>
      <c r="F3" s="1279"/>
      <c r="G3" s="1279"/>
      <c r="H3" s="1279"/>
      <c r="I3" s="5"/>
      <c r="J3" s="5"/>
    </row>
    <row r="4" spans="1:10" ht="101.25" customHeight="1">
      <c r="A4" s="6">
        <v>11097</v>
      </c>
      <c r="B4" s="7" t="s">
        <v>8</v>
      </c>
      <c r="C4" s="8">
        <v>230.4</v>
      </c>
      <c r="D4" s="733">
        <f t="shared" ref="D4:D7" si="0">C4*1.2</f>
        <v>276.48</v>
      </c>
      <c r="E4" s="1280"/>
      <c r="F4" s="1280"/>
      <c r="G4" s="1280"/>
      <c r="H4" s="1280"/>
      <c r="I4" s="9" t="s">
        <v>9</v>
      </c>
      <c r="J4" s="5"/>
    </row>
    <row r="5" spans="1:10" ht="101.25" customHeight="1">
      <c r="A5" s="10">
        <v>50116</v>
      </c>
      <c r="B5" s="11" t="s">
        <v>10</v>
      </c>
      <c r="C5" s="12">
        <v>320</v>
      </c>
      <c r="D5" s="734">
        <v>384</v>
      </c>
      <c r="E5" s="1268"/>
      <c r="F5" s="1269"/>
      <c r="G5" s="1269"/>
      <c r="H5" s="1270"/>
      <c r="I5" s="9"/>
      <c r="J5" s="5"/>
    </row>
    <row r="6" spans="1:10" ht="101.25" customHeight="1">
      <c r="A6" s="13">
        <v>51469</v>
      </c>
      <c r="B6" s="3" t="s">
        <v>11</v>
      </c>
      <c r="C6" s="14">
        <v>565</v>
      </c>
      <c r="D6" s="735">
        <v>678.01</v>
      </c>
      <c r="E6" s="1268"/>
      <c r="F6" s="1269"/>
      <c r="G6" s="1269"/>
      <c r="H6" s="1270"/>
      <c r="I6" s="9"/>
      <c r="J6" s="5"/>
    </row>
    <row r="7" spans="1:10" ht="103.5" customHeight="1">
      <c r="A7" s="15">
        <v>10482</v>
      </c>
      <c r="B7" s="3" t="s">
        <v>12</v>
      </c>
      <c r="C7" s="16">
        <v>576</v>
      </c>
      <c r="D7" s="736">
        <f t="shared" si="0"/>
        <v>691.19999999999993</v>
      </c>
      <c r="E7" s="1271"/>
      <c r="F7" s="1272"/>
      <c r="G7" s="1272"/>
      <c r="H7" s="1272"/>
      <c r="I7" s="5"/>
      <c r="J7" s="5"/>
    </row>
    <row r="8" spans="1:10" ht="103.5" customHeight="1">
      <c r="A8" s="13">
        <v>15335</v>
      </c>
      <c r="B8" s="17" t="s">
        <v>13</v>
      </c>
      <c r="C8" s="16">
        <v>216</v>
      </c>
      <c r="D8" s="736">
        <v>259.2</v>
      </c>
      <c r="E8" s="1261"/>
      <c r="F8" s="1262"/>
      <c r="G8" s="1262"/>
      <c r="H8" s="1263"/>
      <c r="I8" s="5"/>
      <c r="J8" s="5"/>
    </row>
    <row r="9" spans="1:10" ht="103.5" customHeight="1">
      <c r="A9" s="13">
        <v>15512</v>
      </c>
      <c r="B9" s="3" t="s">
        <v>14</v>
      </c>
      <c r="C9" s="16">
        <v>168</v>
      </c>
      <c r="D9" s="736">
        <v>201.6</v>
      </c>
      <c r="E9" s="1261"/>
      <c r="F9" s="1262"/>
      <c r="G9" s="1262"/>
      <c r="H9" s="1263"/>
      <c r="I9" s="5"/>
      <c r="J9" s="5"/>
    </row>
    <row r="10" spans="1:10" ht="103.5" customHeight="1">
      <c r="A10" s="13">
        <v>50011</v>
      </c>
      <c r="B10" s="3" t="s">
        <v>15</v>
      </c>
      <c r="C10" s="16">
        <v>14.42</v>
      </c>
      <c r="D10" s="736">
        <v>17.3</v>
      </c>
      <c r="E10" s="1261"/>
      <c r="F10" s="1262"/>
      <c r="G10" s="1262"/>
      <c r="H10" s="1263"/>
      <c r="I10" s="5"/>
      <c r="J10" s="5"/>
    </row>
    <row r="11" spans="1:10" ht="103.5" customHeight="1">
      <c r="A11" s="10">
        <v>15065</v>
      </c>
      <c r="B11" s="11" t="s">
        <v>16</v>
      </c>
      <c r="C11" s="18">
        <v>429</v>
      </c>
      <c r="D11" s="737">
        <v>514.79999999999995</v>
      </c>
      <c r="E11" s="1264"/>
      <c r="F11" s="1264"/>
      <c r="G11" s="1264"/>
      <c r="H11" s="1264"/>
      <c r="I11" s="5"/>
      <c r="J11" s="5"/>
    </row>
    <row r="12" spans="1:10" ht="92.25" customHeight="1">
      <c r="A12" s="19">
        <v>15066</v>
      </c>
      <c r="B12" s="20" t="s">
        <v>17</v>
      </c>
      <c r="C12" s="21">
        <v>448.5</v>
      </c>
      <c r="D12" s="738">
        <v>538.20000000000005</v>
      </c>
      <c r="E12" s="1265"/>
      <c r="F12" s="1265"/>
      <c r="G12" s="1265"/>
      <c r="H12" s="1265"/>
    </row>
    <row r="13" spans="1:10" ht="93" customHeight="1">
      <c r="A13" s="22">
        <v>11211</v>
      </c>
      <c r="B13" s="23" t="s">
        <v>18</v>
      </c>
      <c r="C13" s="24">
        <v>590</v>
      </c>
      <c r="D13" s="739">
        <v>708</v>
      </c>
      <c r="E13" s="1266"/>
      <c r="F13" s="1267"/>
      <c r="G13" s="1267"/>
      <c r="H13" s="1267"/>
      <c r="I13" s="25"/>
    </row>
  </sheetData>
  <mergeCells count="14">
    <mergeCell ref="A1:H1"/>
    <mergeCell ref="E2:H2"/>
    <mergeCell ref="I2:J2"/>
    <mergeCell ref="E3:H3"/>
    <mergeCell ref="E4:H4"/>
    <mergeCell ref="E10:H10"/>
    <mergeCell ref="E11:H11"/>
    <mergeCell ref="E12:H12"/>
    <mergeCell ref="E13:H13"/>
    <mergeCell ref="E5:H5"/>
    <mergeCell ref="E6:H6"/>
    <mergeCell ref="E7:H7"/>
    <mergeCell ref="E8:H8"/>
    <mergeCell ref="E9:H9"/>
  </mergeCells>
  <hyperlinks>
    <hyperlink ref="I4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3"/>
  <sheetViews>
    <sheetView topLeftCell="A72" workbookViewId="0">
      <selection activeCell="D30" sqref="D30"/>
    </sheetView>
  </sheetViews>
  <sheetFormatPr defaultRowHeight="12.75"/>
  <cols>
    <col min="3" max="3" width="44.42578125" customWidth="1"/>
    <col min="4" max="4" width="15.5703125" customWidth="1"/>
    <col min="5" max="5" width="14" customWidth="1"/>
    <col min="6" max="6" width="40.140625" customWidth="1"/>
  </cols>
  <sheetData>
    <row r="1" spans="1:16" ht="58.5" customHeight="1">
      <c r="A1" s="26"/>
      <c r="B1" s="1273" t="s">
        <v>19</v>
      </c>
      <c r="C1" s="1273"/>
      <c r="D1" s="1273"/>
      <c r="E1" s="1273"/>
      <c r="F1" s="1273"/>
    </row>
    <row r="2" spans="1:16" ht="54.75" customHeight="1">
      <c r="A2" s="26"/>
      <c r="B2" s="1304" t="s">
        <v>20</v>
      </c>
      <c r="C2" s="1305"/>
      <c r="D2" s="1305"/>
      <c r="E2" s="1305"/>
      <c r="F2" s="1306"/>
    </row>
    <row r="3" spans="1:16" ht="31.5">
      <c r="A3" s="26"/>
      <c r="B3" s="27"/>
      <c r="C3" s="30" t="s">
        <v>21</v>
      </c>
      <c r="D3" s="834" t="s">
        <v>22</v>
      </c>
      <c r="E3" s="834" t="s">
        <v>23</v>
      </c>
      <c r="F3" s="834" t="s">
        <v>24</v>
      </c>
      <c r="H3" s="31"/>
    </row>
    <row r="4" spans="1:16" ht="38.25" customHeight="1">
      <c r="A4" s="26"/>
      <c r="B4" s="27"/>
      <c r="C4" s="32" t="s">
        <v>25</v>
      </c>
      <c r="D4" s="1123">
        <v>363</v>
      </c>
      <c r="E4" s="1124">
        <f>D4*1.2</f>
        <v>435.59999999999997</v>
      </c>
      <c r="F4" s="33"/>
      <c r="G4" s="31"/>
      <c r="H4" s="31"/>
    </row>
    <row r="5" spans="1:16" ht="18.75">
      <c r="A5" s="26"/>
      <c r="B5" s="34" t="s">
        <v>26</v>
      </c>
      <c r="C5" s="35" t="s">
        <v>27</v>
      </c>
      <c r="D5" s="1123">
        <v>54.2</v>
      </c>
      <c r="E5" s="1124">
        <v>65.040000000000006</v>
      </c>
      <c r="F5" s="36"/>
    </row>
    <row r="6" spans="1:16" ht="37.5">
      <c r="A6" s="26"/>
      <c r="B6" s="34" t="s">
        <v>26</v>
      </c>
      <c r="C6" s="37" t="s">
        <v>28</v>
      </c>
      <c r="D6" s="1123">
        <f t="shared" ref="D6:D7" si="0">E6/1.2</f>
        <v>31.666666666666668</v>
      </c>
      <c r="E6" s="1124">
        <v>38</v>
      </c>
      <c r="F6" s="38"/>
    </row>
    <row r="7" spans="1:16" ht="18.75">
      <c r="A7" s="26"/>
      <c r="B7" s="34" t="s">
        <v>26</v>
      </c>
      <c r="C7" s="37" t="s">
        <v>29</v>
      </c>
      <c r="D7" s="1123">
        <f t="shared" si="0"/>
        <v>37.5</v>
      </c>
      <c r="E7" s="1124">
        <v>45</v>
      </c>
      <c r="F7" s="38"/>
      <c r="P7" s="997"/>
    </row>
    <row r="8" spans="1:16" ht="18.75">
      <c r="A8" s="26"/>
      <c r="B8" s="34" t="s">
        <v>26</v>
      </c>
      <c r="C8" s="35" t="s">
        <v>30</v>
      </c>
      <c r="D8" s="1123">
        <v>41.35</v>
      </c>
      <c r="E8" s="1124">
        <v>49.62</v>
      </c>
      <c r="F8" s="36"/>
    </row>
    <row r="9" spans="1:16" ht="18.75">
      <c r="A9" s="26"/>
      <c r="B9" s="34" t="s">
        <v>31</v>
      </c>
      <c r="C9" s="35" t="s">
        <v>32</v>
      </c>
      <c r="D9" s="1123">
        <v>110.37</v>
      </c>
      <c r="E9" s="1124">
        <v>132.44999999999999</v>
      </c>
      <c r="F9" s="39"/>
    </row>
    <row r="10" spans="1:16" ht="18.75">
      <c r="A10" s="26"/>
      <c r="B10" s="34" t="s">
        <v>26</v>
      </c>
      <c r="C10" s="35" t="s">
        <v>33</v>
      </c>
      <c r="D10" s="1123">
        <v>89.42</v>
      </c>
      <c r="E10" s="1124">
        <v>107.3</v>
      </c>
      <c r="F10" s="40"/>
    </row>
    <row r="11" spans="1:16" ht="26.25" hidden="1" customHeight="1">
      <c r="A11" s="26"/>
      <c r="B11" s="34" t="s">
        <v>26</v>
      </c>
      <c r="C11" s="41" t="s">
        <v>34</v>
      </c>
      <c r="D11" s="1123">
        <v>99</v>
      </c>
      <c r="E11" s="1124">
        <v>118.8</v>
      </c>
      <c r="F11" s="42"/>
    </row>
    <row r="12" spans="1:16" ht="15.6" customHeight="1">
      <c r="A12" s="26"/>
      <c r="B12" s="43" t="s">
        <v>35</v>
      </c>
      <c r="C12" s="35" t="s">
        <v>36</v>
      </c>
      <c r="D12" s="1123">
        <v>118.67</v>
      </c>
      <c r="E12" s="1124">
        <v>142.4</v>
      </c>
      <c r="F12" s="44"/>
    </row>
    <row r="13" spans="1:16" ht="22.9" customHeight="1">
      <c r="A13" s="26"/>
      <c r="B13" s="43" t="s">
        <v>37</v>
      </c>
      <c r="C13" s="35" t="s">
        <v>38</v>
      </c>
      <c r="D13" s="1123">
        <v>90.7</v>
      </c>
      <c r="E13" s="1124">
        <v>108.84</v>
      </c>
      <c r="F13" s="45"/>
    </row>
    <row r="14" spans="1:16" ht="22.9" customHeight="1">
      <c r="A14" s="26"/>
      <c r="B14" s="34" t="s">
        <v>26</v>
      </c>
      <c r="C14" s="35" t="s">
        <v>39</v>
      </c>
      <c r="D14" s="1123">
        <f t="shared" ref="D14:D77" si="1">E14/1.2</f>
        <v>53.158333333333331</v>
      </c>
      <c r="E14" s="1124">
        <v>63.79</v>
      </c>
      <c r="F14" s="40"/>
    </row>
    <row r="15" spans="1:16" ht="18.75">
      <c r="A15" s="26"/>
      <c r="B15" s="34" t="s">
        <v>31</v>
      </c>
      <c r="C15" s="35" t="s">
        <v>40</v>
      </c>
      <c r="D15" s="1123">
        <f>E15/1.2</f>
        <v>129.16666666666669</v>
      </c>
      <c r="E15" s="1124">
        <v>155</v>
      </c>
      <c r="F15" s="46"/>
    </row>
    <row r="16" spans="1:16" ht="18.75">
      <c r="A16" s="26"/>
      <c r="B16" s="34" t="s">
        <v>26</v>
      </c>
      <c r="C16" s="35" t="s">
        <v>41</v>
      </c>
      <c r="D16" s="1123">
        <f t="shared" si="1"/>
        <v>72.875</v>
      </c>
      <c r="E16" s="1124">
        <v>87.45</v>
      </c>
      <c r="F16" s="46"/>
    </row>
    <row r="17" spans="1:16" ht="18.75">
      <c r="A17" s="26"/>
      <c r="B17" s="34" t="s">
        <v>37</v>
      </c>
      <c r="C17" s="35" t="s">
        <v>42</v>
      </c>
      <c r="D17" s="1123">
        <v>128.35</v>
      </c>
      <c r="E17" s="1124">
        <v>154.02000000000001</v>
      </c>
      <c r="F17" s="46"/>
    </row>
    <row r="18" spans="1:16" ht="23.25" customHeight="1">
      <c r="A18" s="26"/>
      <c r="B18" s="34" t="s">
        <v>37</v>
      </c>
      <c r="C18" s="35" t="s">
        <v>43</v>
      </c>
      <c r="D18" s="1123">
        <v>146.15</v>
      </c>
      <c r="E18" s="1124">
        <f>D18*1.2</f>
        <v>175.38</v>
      </c>
      <c r="F18" s="46"/>
    </row>
    <row r="19" spans="1:16" ht="18.75">
      <c r="A19" s="26"/>
      <c r="B19" s="34" t="s">
        <v>44</v>
      </c>
      <c r="C19" s="35" t="s">
        <v>45</v>
      </c>
      <c r="D19" s="1123">
        <v>119.17</v>
      </c>
      <c r="E19" s="1124">
        <v>143</v>
      </c>
      <c r="F19" s="46"/>
    </row>
    <row r="20" spans="1:16" s="1" customFormat="1" ht="18.75">
      <c r="A20" s="26"/>
      <c r="B20" s="34" t="s">
        <v>37</v>
      </c>
      <c r="C20" s="35" t="s">
        <v>46</v>
      </c>
      <c r="D20" s="1123">
        <v>300.3</v>
      </c>
      <c r="E20" s="1124">
        <f t="shared" ref="E20:E35" si="2">1.2*D20</f>
        <v>360.36</v>
      </c>
      <c r="F20" s="46"/>
      <c r="P20"/>
    </row>
    <row r="21" spans="1:16" ht="18.75">
      <c r="A21" s="26"/>
      <c r="B21" s="34" t="s">
        <v>47</v>
      </c>
      <c r="C21" s="35" t="s">
        <v>48</v>
      </c>
      <c r="D21" s="1123">
        <v>374</v>
      </c>
      <c r="E21" s="1124">
        <f t="shared" si="2"/>
        <v>448.8</v>
      </c>
      <c r="F21" s="46"/>
      <c r="P21" s="1"/>
    </row>
    <row r="22" spans="1:16" ht="18.75" hidden="1">
      <c r="A22" s="26"/>
      <c r="B22" s="34" t="s">
        <v>49</v>
      </c>
      <c r="C22" s="35" t="s">
        <v>50</v>
      </c>
      <c r="D22" s="1123">
        <v>143</v>
      </c>
      <c r="E22" s="1124">
        <f>D22*1.2</f>
        <v>171.6</v>
      </c>
      <c r="F22" s="46"/>
    </row>
    <row r="23" spans="1:16" ht="18.75">
      <c r="A23" s="26"/>
      <c r="B23" s="34" t="s">
        <v>26</v>
      </c>
      <c r="C23" s="47" t="s">
        <v>51</v>
      </c>
      <c r="D23" s="1123">
        <f t="shared" si="1"/>
        <v>86.691666666666677</v>
      </c>
      <c r="E23" s="1124">
        <v>104.03</v>
      </c>
      <c r="F23" s="46"/>
    </row>
    <row r="24" spans="1:16" ht="18.75">
      <c r="A24" s="26"/>
      <c r="B24" s="34" t="s">
        <v>26</v>
      </c>
      <c r="C24" s="35" t="s">
        <v>52</v>
      </c>
      <c r="D24" s="1123">
        <f t="shared" si="1"/>
        <v>117.45</v>
      </c>
      <c r="E24" s="1124">
        <v>140.94</v>
      </c>
      <c r="F24" s="48"/>
    </row>
    <row r="25" spans="1:16" ht="18.75">
      <c r="A25" s="26"/>
      <c r="B25" s="34" t="s">
        <v>31</v>
      </c>
      <c r="C25" s="35" t="s">
        <v>53</v>
      </c>
      <c r="D25" s="1123">
        <f>E25/1.2</f>
        <v>158.33333333333334</v>
      </c>
      <c r="E25" s="1124">
        <v>190</v>
      </c>
      <c r="F25" s="46"/>
    </row>
    <row r="26" spans="1:16" ht="18.75">
      <c r="A26" s="26"/>
      <c r="B26" s="34" t="s">
        <v>26</v>
      </c>
      <c r="C26" s="35" t="s">
        <v>54</v>
      </c>
      <c r="D26" s="1123">
        <f t="shared" si="1"/>
        <v>107.70833333333334</v>
      </c>
      <c r="E26" s="1124">
        <v>129.25</v>
      </c>
      <c r="F26" s="46"/>
    </row>
    <row r="27" spans="1:16" ht="18.75">
      <c r="A27" s="26"/>
      <c r="B27" s="34" t="s">
        <v>37</v>
      </c>
      <c r="C27" s="35" t="s">
        <v>55</v>
      </c>
      <c r="D27" s="1123">
        <v>155.83000000000001</v>
      </c>
      <c r="E27" s="1124">
        <v>187</v>
      </c>
      <c r="F27" s="40"/>
    </row>
    <row r="28" spans="1:16" s="1" customFormat="1" ht="18.75">
      <c r="A28" s="26"/>
      <c r="B28" s="34" t="s">
        <v>37</v>
      </c>
      <c r="C28" s="35" t="s">
        <v>56</v>
      </c>
      <c r="D28" s="1123">
        <v>396</v>
      </c>
      <c r="E28" s="1124">
        <f t="shared" si="2"/>
        <v>475.2</v>
      </c>
      <c r="F28" s="46"/>
      <c r="P28"/>
    </row>
    <row r="29" spans="1:16" s="1" customFormat="1" ht="18.75">
      <c r="A29" s="26"/>
      <c r="B29" s="34" t="s">
        <v>47</v>
      </c>
      <c r="C29" s="47" t="s">
        <v>57</v>
      </c>
      <c r="D29" s="1123">
        <v>506</v>
      </c>
      <c r="E29" s="1124">
        <f t="shared" si="2"/>
        <v>607.19999999999993</v>
      </c>
      <c r="F29" s="46"/>
    </row>
    <row r="30" spans="1:16" ht="18.75">
      <c r="A30" s="26"/>
      <c r="B30" s="34" t="s">
        <v>37</v>
      </c>
      <c r="C30" s="35" t="s">
        <v>1715</v>
      </c>
      <c r="D30" s="1123">
        <v>219.5</v>
      </c>
      <c r="E30" s="1124">
        <v>263.39999999999998</v>
      </c>
      <c r="F30" s="48"/>
      <c r="P30" s="1"/>
    </row>
    <row r="31" spans="1:16" ht="18.75">
      <c r="A31" s="26"/>
      <c r="B31" s="34" t="s">
        <v>37</v>
      </c>
      <c r="C31" s="35" t="s">
        <v>58</v>
      </c>
      <c r="D31" s="1123">
        <v>252.76</v>
      </c>
      <c r="E31" s="1124">
        <v>303.31</v>
      </c>
      <c r="F31" s="48"/>
    </row>
    <row r="32" spans="1:16" ht="18.75" hidden="1">
      <c r="A32" s="26"/>
      <c r="B32" s="34" t="s">
        <v>37</v>
      </c>
      <c r="C32" s="41" t="s">
        <v>58</v>
      </c>
      <c r="D32" s="1123">
        <v>314.60000000000002</v>
      </c>
      <c r="E32" s="1124">
        <f t="shared" si="2"/>
        <v>377.52000000000004</v>
      </c>
      <c r="F32" s="49"/>
    </row>
    <row r="33" spans="1:6" ht="18.75">
      <c r="A33" s="26"/>
      <c r="B33" s="34"/>
      <c r="C33" s="35" t="s">
        <v>1716</v>
      </c>
      <c r="D33" s="1123">
        <f t="shared" si="1"/>
        <v>284.16666666666669</v>
      </c>
      <c r="E33" s="1124">
        <v>341</v>
      </c>
      <c r="F33" s="50"/>
    </row>
    <row r="34" spans="1:6" ht="18.75">
      <c r="A34" s="26"/>
      <c r="B34" s="34" t="s">
        <v>37</v>
      </c>
      <c r="C34" s="35" t="s">
        <v>59</v>
      </c>
      <c r="D34" s="1123">
        <v>287.81</v>
      </c>
      <c r="E34" s="1124">
        <v>345.37</v>
      </c>
      <c r="F34" s="40"/>
    </row>
    <row r="35" spans="1:6" ht="18.75">
      <c r="A35" s="26"/>
      <c r="B35" s="34" t="s">
        <v>60</v>
      </c>
      <c r="C35" s="35" t="s">
        <v>61</v>
      </c>
      <c r="D35" s="1123">
        <v>803</v>
      </c>
      <c r="E35" s="1124">
        <f t="shared" si="2"/>
        <v>963.59999999999991</v>
      </c>
      <c r="F35" s="46"/>
    </row>
    <row r="36" spans="1:6" ht="18.75">
      <c r="A36" s="26"/>
      <c r="B36" s="34" t="s">
        <v>37</v>
      </c>
      <c r="C36" s="35" t="s">
        <v>62</v>
      </c>
      <c r="D36" s="1123">
        <v>293.16000000000003</v>
      </c>
      <c r="E36" s="1124">
        <v>351.79</v>
      </c>
      <c r="F36" s="46"/>
    </row>
    <row r="37" spans="1:6" ht="18.75">
      <c r="A37" s="26"/>
      <c r="B37" s="34" t="s">
        <v>37</v>
      </c>
      <c r="C37" s="35" t="s">
        <v>63</v>
      </c>
      <c r="D37" s="1123">
        <v>304.64999999999998</v>
      </c>
      <c r="E37" s="1124">
        <f t="shared" ref="E37:E86" si="3">D37*1.2</f>
        <v>365.58</v>
      </c>
      <c r="F37" s="46"/>
    </row>
    <row r="38" spans="1:6" ht="18.75">
      <c r="A38" s="26"/>
      <c r="B38" s="34" t="s">
        <v>37</v>
      </c>
      <c r="C38" s="35" t="s">
        <v>64</v>
      </c>
      <c r="D38" s="1123">
        <v>346.92</v>
      </c>
      <c r="E38" s="1124">
        <f t="shared" si="3"/>
        <v>416.30400000000003</v>
      </c>
      <c r="F38" s="48"/>
    </row>
    <row r="39" spans="1:6" ht="21" customHeight="1">
      <c r="A39" s="26"/>
      <c r="B39" s="1301" t="s">
        <v>65</v>
      </c>
      <c r="C39" s="1302"/>
      <c r="D39" s="1302"/>
      <c r="E39" s="1303"/>
      <c r="F39" s="1283"/>
    </row>
    <row r="40" spans="1:6" ht="18.75">
      <c r="A40" s="26"/>
      <c r="B40" s="34" t="s">
        <v>26</v>
      </c>
      <c r="C40" s="51" t="s">
        <v>66</v>
      </c>
      <c r="D40" s="1123">
        <f t="shared" si="1"/>
        <v>236.46666666666667</v>
      </c>
      <c r="E40" s="1124">
        <v>283.76</v>
      </c>
      <c r="F40" s="1282"/>
    </row>
    <row r="41" spans="1:6" ht="18.75">
      <c r="A41" s="26"/>
      <c r="B41" s="34" t="s">
        <v>26</v>
      </c>
      <c r="C41" s="51" t="s">
        <v>67</v>
      </c>
      <c r="D41" s="1123">
        <f t="shared" si="1"/>
        <v>245.51666666666668</v>
      </c>
      <c r="E41" s="1124">
        <v>294.62</v>
      </c>
      <c r="F41" s="1282"/>
    </row>
    <row r="42" spans="1:6" ht="18.75">
      <c r="A42" s="26"/>
      <c r="B42" s="34" t="s">
        <v>26</v>
      </c>
      <c r="C42" s="51" t="s">
        <v>68</v>
      </c>
      <c r="D42" s="1123">
        <f t="shared" si="1"/>
        <v>265.89166666666665</v>
      </c>
      <c r="E42" s="1124">
        <v>319.07</v>
      </c>
      <c r="F42" s="1282"/>
    </row>
    <row r="43" spans="1:6" ht="18.75">
      <c r="A43" s="26"/>
      <c r="B43" s="34" t="s">
        <v>26</v>
      </c>
      <c r="C43" s="51" t="s">
        <v>69</v>
      </c>
      <c r="D43" s="1123">
        <v>318.33</v>
      </c>
      <c r="E43" s="1124">
        <v>382</v>
      </c>
      <c r="F43" s="1282"/>
    </row>
    <row r="44" spans="1:6" ht="18.75">
      <c r="A44" s="26"/>
      <c r="B44" s="34" t="s">
        <v>26</v>
      </c>
      <c r="C44" s="51" t="s">
        <v>70</v>
      </c>
      <c r="D44" s="1123">
        <f t="shared" si="1"/>
        <v>401.65000000000003</v>
      </c>
      <c r="E44" s="1124">
        <v>481.98</v>
      </c>
      <c r="F44" s="1282"/>
    </row>
    <row r="45" spans="1:6" ht="18.75">
      <c r="A45" s="26"/>
      <c r="B45" s="34"/>
      <c r="C45" s="51" t="s">
        <v>71</v>
      </c>
      <c r="D45" s="1123">
        <f t="shared" si="1"/>
        <v>511.5</v>
      </c>
      <c r="E45" s="1124">
        <v>613.79999999999995</v>
      </c>
      <c r="F45" s="1282"/>
    </row>
    <row r="46" spans="1:6" ht="18.75">
      <c r="A46" s="26"/>
      <c r="B46" s="34"/>
      <c r="C46" s="51" t="s">
        <v>72</v>
      </c>
      <c r="D46" s="1123">
        <f t="shared" si="1"/>
        <v>574.20000000000005</v>
      </c>
      <c r="E46" s="1124">
        <v>689.04</v>
      </c>
      <c r="F46" s="1282"/>
    </row>
    <row r="47" spans="1:6" ht="18.75">
      <c r="A47" s="26"/>
      <c r="B47" s="34" t="s">
        <v>37</v>
      </c>
      <c r="C47" s="51" t="s">
        <v>73</v>
      </c>
      <c r="D47" s="1123">
        <v>373.34</v>
      </c>
      <c r="E47" s="1124">
        <f t="shared" si="3"/>
        <v>448.00799999999998</v>
      </c>
      <c r="F47" s="1282"/>
    </row>
    <row r="48" spans="1:6" ht="37.5">
      <c r="A48" s="26"/>
      <c r="B48" s="34" t="s">
        <v>60</v>
      </c>
      <c r="C48" s="51" t="s">
        <v>74</v>
      </c>
      <c r="D48" s="1123">
        <v>433.8</v>
      </c>
      <c r="E48" s="1124">
        <f t="shared" si="3"/>
        <v>520.55999999999995</v>
      </c>
      <c r="F48" s="1282"/>
    </row>
    <row r="49" spans="1:6" ht="18.75">
      <c r="A49" s="26"/>
      <c r="B49" s="34" t="s">
        <v>37</v>
      </c>
      <c r="C49" s="51" t="s">
        <v>75</v>
      </c>
      <c r="D49" s="1123">
        <f t="shared" si="1"/>
        <v>365.75</v>
      </c>
      <c r="E49" s="1124">
        <v>438.9</v>
      </c>
      <c r="F49" s="1282"/>
    </row>
    <row r="50" spans="1:6" ht="18.75">
      <c r="A50" s="26"/>
      <c r="B50" s="34" t="s">
        <v>37</v>
      </c>
      <c r="C50" s="51" t="s">
        <v>76</v>
      </c>
      <c r="D50" s="1123">
        <v>413.27</v>
      </c>
      <c r="E50" s="1124">
        <f t="shared" si="3"/>
        <v>495.92399999999998</v>
      </c>
      <c r="F50" s="1282"/>
    </row>
    <row r="51" spans="1:6" ht="18.75">
      <c r="A51" s="26"/>
      <c r="B51" s="34" t="s">
        <v>37</v>
      </c>
      <c r="C51" s="51" t="s">
        <v>77</v>
      </c>
      <c r="D51" s="1123">
        <f t="shared" si="1"/>
        <v>490.83333333333337</v>
      </c>
      <c r="E51" s="1124">
        <v>589</v>
      </c>
      <c r="F51" s="1282"/>
    </row>
    <row r="52" spans="1:6" ht="20.25" customHeight="1">
      <c r="A52" s="26"/>
      <c r="B52" s="1290" t="s">
        <v>78</v>
      </c>
      <c r="C52" s="1291"/>
      <c r="D52" s="1291"/>
      <c r="E52" s="1300"/>
      <c r="F52" s="1283"/>
    </row>
    <row r="53" spans="1:6" ht="18.75" hidden="1">
      <c r="A53" s="26"/>
      <c r="B53" s="34"/>
      <c r="C53" s="53" t="s">
        <v>79</v>
      </c>
      <c r="D53" s="52">
        <v>1037.9000000000001</v>
      </c>
      <c r="E53" s="52">
        <v>1245.48</v>
      </c>
      <c r="F53" s="1282"/>
    </row>
    <row r="54" spans="1:6" ht="18.75">
      <c r="A54" s="26"/>
      <c r="B54" s="34" t="s">
        <v>47</v>
      </c>
      <c r="C54" s="53" t="s">
        <v>80</v>
      </c>
      <c r="D54" s="1123">
        <f>E54/1.2</f>
        <v>832.35</v>
      </c>
      <c r="E54" s="1124">
        <v>998.82</v>
      </c>
      <c r="F54" s="1282"/>
    </row>
    <row r="55" spans="1:6" ht="18.75">
      <c r="A55" s="26"/>
      <c r="B55" s="34" t="s">
        <v>44</v>
      </c>
      <c r="C55" s="53" t="s">
        <v>81</v>
      </c>
      <c r="D55" s="1123">
        <f t="shared" si="1"/>
        <v>892.54166666666663</v>
      </c>
      <c r="E55" s="1124">
        <v>1071.05</v>
      </c>
      <c r="F55" s="1282"/>
    </row>
    <row r="56" spans="1:6" ht="18.75">
      <c r="A56" s="26"/>
      <c r="B56" s="34" t="s">
        <v>47</v>
      </c>
      <c r="C56" s="53" t="s">
        <v>82</v>
      </c>
      <c r="D56" s="1123">
        <f t="shared" si="1"/>
        <v>879.875</v>
      </c>
      <c r="E56" s="1124">
        <v>1055.8499999999999</v>
      </c>
      <c r="F56" s="1282"/>
    </row>
    <row r="57" spans="1:6" ht="18.75">
      <c r="A57" s="26"/>
      <c r="B57" s="34" t="s">
        <v>44</v>
      </c>
      <c r="C57" s="53" t="s">
        <v>83</v>
      </c>
      <c r="D57" s="1123">
        <f t="shared" si="1"/>
        <v>930.55833333333339</v>
      </c>
      <c r="E57" s="1124">
        <v>1116.67</v>
      </c>
      <c r="F57" s="1282"/>
    </row>
    <row r="58" spans="1:6" ht="15" customHeight="1">
      <c r="A58" s="26"/>
      <c r="B58" s="34" t="s">
        <v>47</v>
      </c>
      <c r="C58" s="54" t="s">
        <v>84</v>
      </c>
      <c r="D58" s="1123">
        <v>1242.69</v>
      </c>
      <c r="E58" s="1124">
        <f t="shared" si="3"/>
        <v>1491.2280000000001</v>
      </c>
      <c r="F58" s="1282"/>
    </row>
    <row r="59" spans="1:6" ht="18.75">
      <c r="A59" s="26"/>
      <c r="B59" s="34" t="s">
        <v>47</v>
      </c>
      <c r="C59" s="53" t="s">
        <v>85</v>
      </c>
      <c r="D59" s="1123">
        <v>806.41</v>
      </c>
      <c r="E59" s="1124">
        <v>967.69</v>
      </c>
      <c r="F59" s="1282"/>
    </row>
    <row r="60" spans="1:6" ht="18.75">
      <c r="A60" s="26"/>
      <c r="B60" s="34" t="s">
        <v>44</v>
      </c>
      <c r="C60" s="53" t="s">
        <v>86</v>
      </c>
      <c r="D60" s="1123">
        <v>996.69</v>
      </c>
      <c r="E60" s="1124">
        <v>1196.03</v>
      </c>
      <c r="F60" s="1282"/>
    </row>
    <row r="61" spans="1:6" ht="18.75">
      <c r="A61" s="26"/>
      <c r="B61" s="34" t="s">
        <v>47</v>
      </c>
      <c r="C61" s="53" t="s">
        <v>87</v>
      </c>
      <c r="D61" s="1123">
        <f t="shared" si="1"/>
        <v>1282.2083333333335</v>
      </c>
      <c r="E61" s="1124">
        <v>1538.65</v>
      </c>
      <c r="F61" s="1282"/>
    </row>
    <row r="62" spans="1:6" ht="18.75">
      <c r="A62" s="26"/>
      <c r="B62" s="34" t="s">
        <v>44</v>
      </c>
      <c r="C62" s="53" t="s">
        <v>88</v>
      </c>
      <c r="D62" s="1123">
        <f t="shared" si="1"/>
        <v>1345.5833333333335</v>
      </c>
      <c r="E62" s="1124">
        <v>1614.7</v>
      </c>
      <c r="F62" s="1282"/>
    </row>
    <row r="63" spans="1:6" ht="18.75">
      <c r="A63" s="26"/>
      <c r="B63" s="34"/>
      <c r="C63" s="53" t="s">
        <v>89</v>
      </c>
      <c r="D63" s="1123">
        <f t="shared" si="1"/>
        <v>1170.3333333333335</v>
      </c>
      <c r="E63" s="1124">
        <v>1404.4</v>
      </c>
      <c r="F63" s="1282"/>
    </row>
    <row r="64" spans="1:6" ht="18.75">
      <c r="A64" s="26"/>
      <c r="B64" s="34"/>
      <c r="C64" s="53" t="s">
        <v>90</v>
      </c>
      <c r="D64" s="1123">
        <f t="shared" si="1"/>
        <v>1274.2833333333335</v>
      </c>
      <c r="E64" s="1124">
        <v>1529.14</v>
      </c>
      <c r="F64" s="1282"/>
    </row>
    <row r="65" spans="1:6" ht="22.9" customHeight="1">
      <c r="A65" s="26"/>
      <c r="B65" s="1290" t="s">
        <v>91</v>
      </c>
      <c r="C65" s="1291"/>
      <c r="D65" s="1291"/>
      <c r="E65" s="1300"/>
      <c r="F65" s="1283"/>
    </row>
    <row r="66" spans="1:6" ht="18.75">
      <c r="A66" s="26"/>
      <c r="B66" s="34" t="s">
        <v>92</v>
      </c>
      <c r="C66" s="53" t="s">
        <v>93</v>
      </c>
      <c r="D66" s="1123">
        <f t="shared" si="1"/>
        <v>1027.2916666666667</v>
      </c>
      <c r="E66" s="1124">
        <v>1232.75</v>
      </c>
      <c r="F66" s="1282"/>
    </row>
    <row r="67" spans="1:6" ht="18.75">
      <c r="A67" s="26"/>
      <c r="B67" s="34" t="s">
        <v>92</v>
      </c>
      <c r="C67" s="53" t="s">
        <v>94</v>
      </c>
      <c r="D67" s="1123">
        <f t="shared" si="1"/>
        <v>1150.7083333333333</v>
      </c>
      <c r="E67" s="1124">
        <v>1380.85</v>
      </c>
      <c r="F67" s="1282"/>
    </row>
    <row r="68" spans="1:6" ht="56.25">
      <c r="A68" s="26"/>
      <c r="B68" s="34"/>
      <c r="C68" s="53" t="s">
        <v>95</v>
      </c>
      <c r="D68" s="1123">
        <v>681.52</v>
      </c>
      <c r="E68" s="1124">
        <v>817.82</v>
      </c>
      <c r="F68" s="1282"/>
    </row>
    <row r="69" spans="1:6" ht="56.25">
      <c r="A69" s="26"/>
      <c r="B69" s="34"/>
      <c r="C69" s="53" t="s">
        <v>96</v>
      </c>
      <c r="D69" s="1123">
        <v>737.52</v>
      </c>
      <c r="E69" s="1124">
        <v>885.02</v>
      </c>
      <c r="F69" s="1282"/>
    </row>
    <row r="70" spans="1:6" ht="18.75">
      <c r="A70" s="26"/>
      <c r="B70" s="55" t="s">
        <v>92</v>
      </c>
      <c r="C70" s="35" t="s">
        <v>97</v>
      </c>
      <c r="D70" s="1123">
        <v>830.53</v>
      </c>
      <c r="E70" s="1124">
        <f t="shared" si="3"/>
        <v>996.63599999999997</v>
      </c>
      <c r="F70" s="1282"/>
    </row>
    <row r="71" spans="1:6" ht="18.75">
      <c r="A71" s="26"/>
      <c r="B71" s="34" t="s">
        <v>92</v>
      </c>
      <c r="C71" s="53" t="s">
        <v>98</v>
      </c>
      <c r="D71" s="1123">
        <f t="shared" si="1"/>
        <v>1194.2666666666667</v>
      </c>
      <c r="E71" s="1124">
        <v>1433.12</v>
      </c>
      <c r="F71" s="1282"/>
    </row>
    <row r="72" spans="1:6" ht="18.75">
      <c r="A72" s="26"/>
      <c r="B72" s="34" t="s">
        <v>92</v>
      </c>
      <c r="C72" s="53" t="s">
        <v>99</v>
      </c>
      <c r="D72" s="1123">
        <f t="shared" si="1"/>
        <v>1766.1583333333333</v>
      </c>
      <c r="E72" s="1124">
        <v>2119.39</v>
      </c>
      <c r="F72" s="1282"/>
    </row>
    <row r="73" spans="1:6" ht="18.75">
      <c r="A73" s="26"/>
      <c r="B73" s="34" t="s">
        <v>92</v>
      </c>
      <c r="C73" s="53" t="s">
        <v>100</v>
      </c>
      <c r="D73" s="1123">
        <f t="shared" si="1"/>
        <v>2225.5333333333333</v>
      </c>
      <c r="E73" s="1124">
        <v>2670.64</v>
      </c>
      <c r="F73" s="1282"/>
    </row>
    <row r="74" spans="1:6" ht="83.25" customHeight="1">
      <c r="A74" s="26"/>
      <c r="B74" s="34" t="s">
        <v>92</v>
      </c>
      <c r="C74" s="56" t="s">
        <v>101</v>
      </c>
      <c r="D74" s="1123">
        <v>583.33000000000004</v>
      </c>
      <c r="E74" s="1124">
        <v>700</v>
      </c>
      <c r="F74" s="28"/>
    </row>
    <row r="75" spans="1:6" ht="20.25" customHeight="1">
      <c r="A75" s="26"/>
      <c r="B75" s="1290" t="s">
        <v>102</v>
      </c>
      <c r="C75" s="1291"/>
      <c r="D75" s="1291"/>
      <c r="E75" s="1300"/>
      <c r="F75" s="1283"/>
    </row>
    <row r="76" spans="1:6" ht="18.75">
      <c r="A76" s="26"/>
      <c r="B76" s="34" t="s">
        <v>103</v>
      </c>
      <c r="C76" s="53" t="s">
        <v>104</v>
      </c>
      <c r="D76" s="1123">
        <f t="shared" si="1"/>
        <v>442.5</v>
      </c>
      <c r="E76" s="1124">
        <v>531</v>
      </c>
      <c r="F76" s="1282"/>
    </row>
    <row r="77" spans="1:6" ht="18.75">
      <c r="A77" s="26"/>
      <c r="B77" s="34" t="s">
        <v>103</v>
      </c>
      <c r="C77" s="53" t="s">
        <v>105</v>
      </c>
      <c r="D77" s="1123">
        <f t="shared" si="1"/>
        <v>490</v>
      </c>
      <c r="E77" s="1124">
        <v>588</v>
      </c>
      <c r="F77" s="1282"/>
    </row>
    <row r="78" spans="1:6" ht="18.75">
      <c r="A78" s="26"/>
      <c r="B78" s="34" t="s">
        <v>103</v>
      </c>
      <c r="C78" s="53" t="s">
        <v>106</v>
      </c>
      <c r="D78" s="1123">
        <f t="shared" ref="D78:D92" si="4">E78/1.2</f>
        <v>533.35833333333335</v>
      </c>
      <c r="E78" s="1124">
        <v>640.03</v>
      </c>
      <c r="F78" s="1282"/>
    </row>
    <row r="79" spans="1:6" ht="20.25">
      <c r="A79" s="26"/>
      <c r="B79" s="1290" t="s">
        <v>107</v>
      </c>
      <c r="C79" s="1291"/>
      <c r="D79" s="1291"/>
      <c r="E79" s="1300"/>
      <c r="F79" s="1282"/>
    </row>
    <row r="80" spans="1:6" ht="18.75">
      <c r="A80" s="26"/>
      <c r="B80" s="34" t="s">
        <v>31</v>
      </c>
      <c r="C80" s="53" t="s">
        <v>108</v>
      </c>
      <c r="D80" s="1051">
        <f t="shared" si="4"/>
        <v>451.44166666666672</v>
      </c>
      <c r="E80" s="1052">
        <v>541.73</v>
      </c>
      <c r="F80" s="1283"/>
    </row>
    <row r="81" spans="1:8" ht="18.75">
      <c r="A81" s="26"/>
      <c r="B81" s="34" t="s">
        <v>31</v>
      </c>
      <c r="C81" s="53" t="s">
        <v>109</v>
      </c>
      <c r="D81" s="1051">
        <f t="shared" si="4"/>
        <v>584.1</v>
      </c>
      <c r="E81" s="1052">
        <v>700.92</v>
      </c>
      <c r="F81" s="1283"/>
    </row>
    <row r="82" spans="1:8" ht="18.75">
      <c r="A82" s="26"/>
      <c r="B82" s="34" t="s">
        <v>31</v>
      </c>
      <c r="C82" s="53" t="s">
        <v>110</v>
      </c>
      <c r="D82" s="1051">
        <f t="shared" si="4"/>
        <v>448.79999999999995</v>
      </c>
      <c r="E82" s="1052">
        <v>538.55999999999995</v>
      </c>
      <c r="F82" s="1282"/>
    </row>
    <row r="83" spans="1:8" ht="18.75">
      <c r="A83" s="26"/>
      <c r="B83" s="34" t="s">
        <v>31</v>
      </c>
      <c r="C83" s="53" t="s">
        <v>111</v>
      </c>
      <c r="D83" s="1051">
        <f t="shared" si="4"/>
        <v>627</v>
      </c>
      <c r="E83" s="1052">
        <v>752.4</v>
      </c>
      <c r="F83" s="1282"/>
    </row>
    <row r="84" spans="1:8" ht="18.75">
      <c r="A84" s="26"/>
      <c r="B84" s="34" t="s">
        <v>31</v>
      </c>
      <c r="C84" s="53" t="s">
        <v>112</v>
      </c>
      <c r="D84" s="1051">
        <f t="shared" si="4"/>
        <v>480.15</v>
      </c>
      <c r="E84" s="1052">
        <v>576.17999999999995</v>
      </c>
      <c r="F84" s="1282"/>
    </row>
    <row r="85" spans="1:8" ht="20.25" customHeight="1">
      <c r="A85" s="26"/>
      <c r="B85" s="1284" t="s">
        <v>113</v>
      </c>
      <c r="C85" s="1285"/>
      <c r="D85" s="1285"/>
      <c r="E85" s="1285"/>
      <c r="F85" s="1285"/>
    </row>
    <row r="86" spans="1:8" ht="111" customHeight="1">
      <c r="A86" s="26"/>
      <c r="B86" s="57">
        <v>50398</v>
      </c>
      <c r="C86" s="58" t="s">
        <v>114</v>
      </c>
      <c r="D86" s="1123">
        <v>741.67</v>
      </c>
      <c r="E86" s="1124">
        <f t="shared" si="3"/>
        <v>890.00399999999991</v>
      </c>
      <c r="F86" s="59"/>
    </row>
    <row r="87" spans="1:8" ht="22.15" customHeight="1">
      <c r="A87" s="26"/>
      <c r="B87" s="1295" t="s">
        <v>115</v>
      </c>
      <c r="C87" s="1296"/>
      <c r="D87" s="1296"/>
      <c r="E87" s="1296"/>
      <c r="F87" s="1297"/>
    </row>
    <row r="88" spans="1:8" ht="97.9" customHeight="1">
      <c r="A88" s="26"/>
      <c r="B88" s="27">
        <v>51724</v>
      </c>
      <c r="C88" s="60" t="s">
        <v>116</v>
      </c>
      <c r="D88" s="1123">
        <v>188.09</v>
      </c>
      <c r="E88" s="1124">
        <v>225.71</v>
      </c>
      <c r="F88" s="28"/>
    </row>
    <row r="89" spans="1:8" ht="21.75" customHeight="1">
      <c r="A89" s="26"/>
      <c r="B89" s="1298" t="s">
        <v>117</v>
      </c>
      <c r="C89" s="1293"/>
      <c r="D89" s="1293"/>
      <c r="E89" s="1294"/>
      <c r="F89" s="1281"/>
    </row>
    <row r="90" spans="1:8" ht="21.6" customHeight="1">
      <c r="A90" s="26"/>
      <c r="B90" s="34">
        <v>50467</v>
      </c>
      <c r="C90" s="53" t="s">
        <v>118</v>
      </c>
      <c r="D90" s="1123">
        <v>459.44</v>
      </c>
      <c r="E90" s="1124">
        <v>551.33000000000004</v>
      </c>
      <c r="F90" s="1282"/>
    </row>
    <row r="91" spans="1:8" ht="18.75">
      <c r="A91" s="26"/>
      <c r="B91" s="34"/>
      <c r="C91" s="53" t="s">
        <v>119</v>
      </c>
      <c r="D91" s="1123">
        <f t="shared" si="4"/>
        <v>546.66666666666674</v>
      </c>
      <c r="E91" s="1124">
        <v>656</v>
      </c>
      <c r="F91" s="1282"/>
    </row>
    <row r="92" spans="1:8" ht="18.75">
      <c r="A92" s="26"/>
      <c r="B92" s="34"/>
      <c r="C92" s="53" t="s">
        <v>120</v>
      </c>
      <c r="D92" s="1123">
        <f t="shared" si="4"/>
        <v>631.61666666666679</v>
      </c>
      <c r="E92" s="1124">
        <v>757.94</v>
      </c>
      <c r="F92" s="1282"/>
    </row>
    <row r="93" spans="1:8" ht="18.75">
      <c r="A93" s="26"/>
      <c r="B93" s="34"/>
      <c r="C93" s="53" t="s">
        <v>121</v>
      </c>
      <c r="D93" s="1123">
        <v>546.70000000000005</v>
      </c>
      <c r="E93" s="1124">
        <v>656.04</v>
      </c>
      <c r="F93" s="1299"/>
    </row>
    <row r="94" spans="1:8" ht="22.5">
      <c r="A94" s="26"/>
      <c r="B94" s="62"/>
      <c r="C94" s="1284" t="s">
        <v>122</v>
      </c>
      <c r="D94" s="1285"/>
      <c r="E94" s="1285"/>
      <c r="F94" s="880"/>
      <c r="G94" s="878"/>
      <c r="H94" s="878"/>
    </row>
    <row r="95" spans="1:8" ht="98.45" customHeight="1">
      <c r="A95" s="26"/>
      <c r="B95" s="63">
        <v>50475</v>
      </c>
      <c r="C95" s="64" t="s">
        <v>123</v>
      </c>
      <c r="D95" s="1125">
        <v>2748.29</v>
      </c>
      <c r="E95" s="1126">
        <v>3297.95</v>
      </c>
      <c r="F95" s="879"/>
    </row>
    <row r="96" spans="1:8" ht="31.15" customHeight="1">
      <c r="A96" s="26"/>
      <c r="B96" s="1292" t="s">
        <v>1614</v>
      </c>
      <c r="C96" s="1293" t="s">
        <v>124</v>
      </c>
      <c r="D96" s="1293"/>
      <c r="E96" s="1294"/>
      <c r="F96" s="1286"/>
    </row>
    <row r="97" spans="1:16" ht="37.5">
      <c r="A97" s="26"/>
      <c r="B97" s="27">
        <v>51446</v>
      </c>
      <c r="C97" s="53" t="s">
        <v>125</v>
      </c>
      <c r="D97" s="1123">
        <v>221.8</v>
      </c>
      <c r="E97" s="1124">
        <v>266.16000000000003</v>
      </c>
      <c r="F97" s="1287"/>
    </row>
    <row r="98" spans="1:16" ht="20.25" customHeight="1">
      <c r="A98" s="26"/>
      <c r="B98" s="1288" t="s">
        <v>126</v>
      </c>
      <c r="C98" s="1289"/>
      <c r="D98" s="1289"/>
      <c r="E98" s="1289"/>
      <c r="F98" s="1289"/>
    </row>
    <row r="99" spans="1:16" ht="61.15" customHeight="1">
      <c r="A99" s="26"/>
      <c r="B99" s="66">
        <v>51500</v>
      </c>
      <c r="C99" s="67" t="s">
        <v>127</v>
      </c>
      <c r="D99" s="1123">
        <v>65.040000000000006</v>
      </c>
      <c r="E99" s="1124">
        <v>78.05</v>
      </c>
      <c r="F99" s="68"/>
    </row>
    <row r="100" spans="1:16" s="69" customFormat="1" ht="27.95" customHeight="1">
      <c r="A100" s="70"/>
      <c r="B100" s="1290" t="s">
        <v>128</v>
      </c>
      <c r="C100" s="1291"/>
      <c r="D100" s="1291"/>
      <c r="E100" s="1291"/>
      <c r="F100" s="1291"/>
      <c r="P100"/>
    </row>
    <row r="101" spans="1:16" ht="61.15" customHeight="1">
      <c r="A101" s="26"/>
      <c r="B101" s="71">
        <v>50612</v>
      </c>
      <c r="C101" s="53" t="s">
        <v>129</v>
      </c>
      <c r="D101" s="1123">
        <v>304.44</v>
      </c>
      <c r="E101" s="1124">
        <v>365.33</v>
      </c>
      <c r="F101" s="71"/>
      <c r="P101" s="69"/>
    </row>
    <row r="102" spans="1:16" ht="26.45" customHeight="1">
      <c r="A102" s="26"/>
      <c r="B102" s="72">
        <v>51903</v>
      </c>
      <c r="C102" s="53" t="s">
        <v>130</v>
      </c>
      <c r="D102" s="1123">
        <v>885.85</v>
      </c>
      <c r="E102" s="1124">
        <v>1063.02</v>
      </c>
      <c r="F102" s="72"/>
    </row>
    <row r="103" spans="1:16" ht="66.599999999999994" customHeight="1">
      <c r="A103" s="26"/>
      <c r="B103" s="73">
        <v>5766</v>
      </c>
      <c r="C103" s="53" t="s">
        <v>131</v>
      </c>
      <c r="D103" s="1127"/>
      <c r="E103" s="1128"/>
      <c r="F103" s="74"/>
    </row>
    <row r="104" spans="1:16" ht="37.5">
      <c r="A104" s="26"/>
      <c r="B104" s="75"/>
      <c r="C104" s="53" t="s">
        <v>132</v>
      </c>
      <c r="D104" s="1129"/>
      <c r="E104" s="1130"/>
      <c r="F104" s="1281"/>
    </row>
    <row r="105" spans="1:16" ht="30" customHeight="1">
      <c r="A105" s="26"/>
      <c r="B105" s="34"/>
      <c r="C105" s="53" t="s">
        <v>133</v>
      </c>
      <c r="D105" s="52"/>
      <c r="E105" s="1131"/>
      <c r="F105" s="1282"/>
    </row>
    <row r="106" spans="1:16" ht="18.75">
      <c r="A106" s="26"/>
      <c r="B106" s="34"/>
      <c r="C106" s="53" t="s">
        <v>134</v>
      </c>
      <c r="D106" s="52"/>
      <c r="E106" s="1131"/>
      <c r="F106" s="1282"/>
    </row>
    <row r="107" spans="1:16" ht="37.5">
      <c r="A107" s="26"/>
      <c r="B107" s="34"/>
      <c r="C107" s="53" t="s">
        <v>135</v>
      </c>
      <c r="D107" s="52"/>
      <c r="E107" s="1131"/>
      <c r="F107" s="1282"/>
    </row>
    <row r="108" spans="1:16" ht="56.25">
      <c r="A108" s="26"/>
      <c r="B108" s="34"/>
      <c r="C108" s="53" t="s">
        <v>136</v>
      </c>
      <c r="D108" s="52"/>
      <c r="E108" s="1131"/>
      <c r="F108" s="1282"/>
    </row>
    <row r="109" spans="1:16" ht="37.5">
      <c r="A109" s="26"/>
      <c r="B109" s="34"/>
      <c r="C109" s="53" t="s">
        <v>137</v>
      </c>
      <c r="D109" s="52"/>
      <c r="E109" s="1131"/>
      <c r="F109" s="1282"/>
    </row>
    <row r="110" spans="1:16" ht="37.5">
      <c r="A110" s="26"/>
      <c r="B110" s="34"/>
      <c r="C110" s="53" t="s">
        <v>138</v>
      </c>
      <c r="D110" s="52"/>
      <c r="E110" s="1131"/>
      <c r="F110" s="1282"/>
    </row>
    <row r="111" spans="1:16" ht="18.75">
      <c r="A111" s="26"/>
      <c r="B111" s="34"/>
      <c r="C111" s="53" t="s">
        <v>139</v>
      </c>
      <c r="D111" s="52"/>
      <c r="E111" s="1131"/>
      <c r="F111" s="1282"/>
    </row>
    <row r="112" spans="1:16" ht="37.5">
      <c r="A112" s="26"/>
      <c r="B112" s="34"/>
      <c r="C112" s="53" t="s">
        <v>140</v>
      </c>
      <c r="D112" s="52"/>
      <c r="E112" s="1131"/>
      <c r="F112" s="1283"/>
    </row>
    <row r="113" spans="1:6" ht="18.75">
      <c r="A113" s="26"/>
      <c r="B113" s="34"/>
      <c r="C113" s="53" t="s">
        <v>141</v>
      </c>
      <c r="D113" s="1132"/>
      <c r="E113" s="1131"/>
      <c r="F113" s="1282"/>
    </row>
    <row r="114" spans="1:6" ht="18.75">
      <c r="A114" s="26"/>
      <c r="B114" s="34"/>
      <c r="C114" s="53" t="s">
        <v>142</v>
      </c>
      <c r="D114" s="1132"/>
      <c r="E114" s="1131"/>
      <c r="F114" s="1282"/>
    </row>
    <row r="115" spans="1:6" ht="37.5">
      <c r="A115" s="26"/>
      <c r="B115" s="34"/>
      <c r="C115" s="53" t="s">
        <v>143</v>
      </c>
      <c r="D115" s="52"/>
      <c r="E115" s="1131"/>
      <c r="F115" s="1282"/>
    </row>
    <row r="116" spans="1:6" ht="37.5">
      <c r="A116" s="26"/>
      <c r="B116" s="34"/>
      <c r="C116" s="53" t="s">
        <v>144</v>
      </c>
      <c r="D116" s="52"/>
      <c r="E116" s="1133"/>
      <c r="F116" s="1282"/>
    </row>
    <row r="117" spans="1:6" ht="37.5">
      <c r="A117" s="26"/>
      <c r="B117" s="34"/>
      <c r="C117" s="53" t="s">
        <v>145</v>
      </c>
      <c r="D117" s="52"/>
      <c r="E117" s="1131"/>
      <c r="F117" s="1282"/>
    </row>
    <row r="118" spans="1:6" ht="18.75">
      <c r="A118" s="26"/>
      <c r="B118" s="34"/>
      <c r="C118" s="53" t="s">
        <v>146</v>
      </c>
      <c r="D118" s="52"/>
      <c r="E118" s="1131"/>
      <c r="F118" s="1282"/>
    </row>
    <row r="119" spans="1:6" ht="18.75">
      <c r="A119" s="26"/>
      <c r="B119" s="34"/>
      <c r="C119" s="53" t="s">
        <v>147</v>
      </c>
      <c r="D119" s="52"/>
      <c r="E119" s="1131"/>
      <c r="F119" s="1283"/>
    </row>
    <row r="120" spans="1:6" ht="18.75">
      <c r="A120" s="26"/>
      <c r="B120" s="34"/>
      <c r="C120" s="53" t="s">
        <v>141</v>
      </c>
      <c r="D120" s="52"/>
      <c r="E120" s="1131"/>
      <c r="F120" s="1282"/>
    </row>
    <row r="121" spans="1:6" ht="18.75">
      <c r="A121" s="26"/>
      <c r="B121" s="34"/>
      <c r="C121" s="53" t="s">
        <v>148</v>
      </c>
      <c r="D121" s="52"/>
      <c r="E121" s="1131"/>
      <c r="F121" s="1282"/>
    </row>
    <row r="122" spans="1:6" ht="18.75">
      <c r="A122" s="26"/>
      <c r="B122" s="34"/>
      <c r="C122" s="53" t="s">
        <v>149</v>
      </c>
      <c r="D122" s="52"/>
      <c r="E122" s="1131"/>
      <c r="F122" s="1282"/>
    </row>
    <row r="123" spans="1:6" ht="37.5">
      <c r="A123" s="26"/>
      <c r="B123" s="34"/>
      <c r="C123" s="53" t="s">
        <v>150</v>
      </c>
      <c r="D123" s="52"/>
      <c r="E123" s="1131"/>
      <c r="F123" s="1282"/>
    </row>
    <row r="124" spans="1:6" ht="37.5">
      <c r="A124" s="26"/>
      <c r="B124" s="34"/>
      <c r="C124" s="53" t="s">
        <v>151</v>
      </c>
      <c r="D124" s="52"/>
      <c r="E124" s="1131"/>
      <c r="F124" s="1282"/>
    </row>
    <row r="125" spans="1:6" ht="18.75">
      <c r="A125" s="26"/>
      <c r="B125" s="34"/>
      <c r="C125" s="53" t="s">
        <v>152</v>
      </c>
      <c r="D125" s="52"/>
      <c r="E125" s="1131"/>
      <c r="F125" s="1282"/>
    </row>
    <row r="126" spans="1:6" ht="18.75">
      <c r="A126" s="26"/>
      <c r="B126" s="34"/>
      <c r="C126" s="53" t="s">
        <v>153</v>
      </c>
      <c r="D126" s="52"/>
      <c r="E126" s="1131"/>
      <c r="F126" s="1283"/>
    </row>
    <row r="127" spans="1:6" ht="18.75">
      <c r="A127" s="26"/>
      <c r="B127" s="34"/>
      <c r="C127" s="53" t="s">
        <v>154</v>
      </c>
      <c r="D127" s="52"/>
      <c r="E127" s="1133"/>
      <c r="F127" s="1282"/>
    </row>
    <row r="128" spans="1:6" ht="18.75">
      <c r="A128" s="26"/>
      <c r="B128" s="34"/>
      <c r="C128" s="53" t="s">
        <v>155</v>
      </c>
      <c r="D128" s="52"/>
      <c r="E128" s="1133"/>
      <c r="F128" s="1282"/>
    </row>
    <row r="129" spans="1:6" ht="18.75">
      <c r="A129" s="26"/>
      <c r="B129" s="34"/>
      <c r="C129" s="53" t="s">
        <v>156</v>
      </c>
      <c r="D129" s="52"/>
      <c r="E129" s="1133"/>
      <c r="F129" s="1282"/>
    </row>
    <row r="130" spans="1:6" ht="18.75">
      <c r="A130" s="26"/>
      <c r="B130" s="34"/>
      <c r="C130" s="53" t="s">
        <v>157</v>
      </c>
      <c r="D130" s="52"/>
      <c r="E130" s="1134"/>
      <c r="F130" s="1282"/>
    </row>
    <row r="131" spans="1:6" ht="37.5">
      <c r="A131" s="26"/>
      <c r="B131" s="34"/>
      <c r="C131" s="53" t="s">
        <v>158</v>
      </c>
      <c r="D131" s="52"/>
      <c r="E131" s="1133"/>
      <c r="F131" s="1282"/>
    </row>
    <row r="132" spans="1:6" ht="37.5">
      <c r="A132" s="26"/>
      <c r="B132" s="34"/>
      <c r="C132" s="53" t="s">
        <v>159</v>
      </c>
      <c r="D132" s="1135"/>
      <c r="E132" s="1133"/>
      <c r="F132" s="1282"/>
    </row>
    <row r="133" spans="1:6" ht="18.75">
      <c r="A133" s="26"/>
      <c r="B133" s="34"/>
      <c r="C133" s="53" t="s">
        <v>160</v>
      </c>
      <c r="D133" s="1135"/>
      <c r="E133" s="1131"/>
      <c r="F133" s="1282"/>
    </row>
  </sheetData>
  <mergeCells count="25">
    <mergeCell ref="B1:F1"/>
    <mergeCell ref="B39:E39"/>
    <mergeCell ref="F39:F51"/>
    <mergeCell ref="B52:E52"/>
    <mergeCell ref="F52:F64"/>
    <mergeCell ref="B2:F2"/>
    <mergeCell ref="B65:E65"/>
    <mergeCell ref="F65:F73"/>
    <mergeCell ref="B75:E75"/>
    <mergeCell ref="F75:F79"/>
    <mergeCell ref="B79:E79"/>
    <mergeCell ref="F80:F84"/>
    <mergeCell ref="B85:F85"/>
    <mergeCell ref="B87:F87"/>
    <mergeCell ref="B89:E89"/>
    <mergeCell ref="F89:F93"/>
    <mergeCell ref="F104:F111"/>
    <mergeCell ref="F112:F118"/>
    <mergeCell ref="F119:F125"/>
    <mergeCell ref="F126:F133"/>
    <mergeCell ref="C94:E94"/>
    <mergeCell ref="F96:F97"/>
    <mergeCell ref="B98:F98"/>
    <mergeCell ref="B100:F100"/>
    <mergeCell ref="B96:E96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199"/>
  <sheetViews>
    <sheetView topLeftCell="A25" workbookViewId="0">
      <selection activeCell="C30" sqref="C30"/>
    </sheetView>
  </sheetViews>
  <sheetFormatPr defaultColWidth="12.5703125" defaultRowHeight="15.75" customHeight="1"/>
  <cols>
    <col min="2" max="2" width="12.85546875" customWidth="1"/>
    <col min="3" max="3" width="55.28515625" customWidth="1"/>
    <col min="4" max="4" width="13.42578125" customWidth="1"/>
    <col min="5" max="5" width="13.140625" customWidth="1"/>
    <col min="6" max="6" width="34.42578125" customWidth="1"/>
  </cols>
  <sheetData>
    <row r="1" spans="1:6" ht="30">
      <c r="A1" s="26"/>
      <c r="B1" s="1323" t="s">
        <v>161</v>
      </c>
      <c r="C1" s="1324"/>
      <c r="D1" s="77"/>
      <c r="E1" s="26"/>
      <c r="F1" s="26"/>
    </row>
    <row r="2" spans="1:6" ht="30">
      <c r="A2" s="78"/>
      <c r="B2" s="79" t="s">
        <v>162</v>
      </c>
      <c r="C2" s="1325" t="s">
        <v>163</v>
      </c>
      <c r="D2" s="1326"/>
      <c r="E2" s="26"/>
      <c r="F2" s="26"/>
    </row>
    <row r="3" spans="1:6" ht="15">
      <c r="A3" s="78"/>
      <c r="B3" s="79" t="s">
        <v>164</v>
      </c>
      <c r="C3" s="1327"/>
      <c r="D3" s="1326"/>
      <c r="E3" s="26"/>
      <c r="F3" s="26"/>
    </row>
    <row r="4" spans="1:6" ht="15">
      <c r="A4" s="78"/>
      <c r="B4" s="79" t="s">
        <v>165</v>
      </c>
      <c r="C4" s="1327" t="s">
        <v>166</v>
      </c>
      <c r="D4" s="1326"/>
      <c r="E4" s="26"/>
      <c r="F4" s="26"/>
    </row>
    <row r="5" spans="1:6" ht="30">
      <c r="A5" s="78"/>
      <c r="B5" s="79" t="s">
        <v>167</v>
      </c>
      <c r="C5" s="1328" t="s">
        <v>168</v>
      </c>
      <c r="D5" s="1329"/>
      <c r="E5" s="80"/>
      <c r="F5" s="80"/>
    </row>
    <row r="6" spans="1:6" ht="37.5" customHeight="1">
      <c r="A6" s="78"/>
      <c r="B6" s="1317" t="s">
        <v>169</v>
      </c>
      <c r="C6" s="1318"/>
      <c r="D6" s="1318"/>
      <c r="E6" s="1318"/>
      <c r="F6" s="1319"/>
    </row>
    <row r="7" spans="1:6" ht="30">
      <c r="A7" s="26"/>
      <c r="B7" s="81"/>
      <c r="C7" s="81"/>
      <c r="D7" s="81"/>
      <c r="E7" s="81"/>
      <c r="F7" s="835"/>
    </row>
    <row r="8" spans="1:6" ht="81.75" customHeight="1">
      <c r="A8" s="26"/>
      <c r="B8" s="82">
        <v>50777</v>
      </c>
      <c r="C8" s="998" t="s">
        <v>170</v>
      </c>
      <c r="D8" s="83">
        <v>150.75</v>
      </c>
      <c r="E8" s="721">
        <v>180.9</v>
      </c>
      <c r="F8" s="84"/>
    </row>
    <row r="9" spans="1:6" ht="81.75" customHeight="1">
      <c r="A9" s="26"/>
      <c r="B9" s="82">
        <v>15211</v>
      </c>
      <c r="C9" s="998" t="s">
        <v>171</v>
      </c>
      <c r="D9" s="83">
        <v>52.78</v>
      </c>
      <c r="E9" s="721">
        <v>63.34</v>
      </c>
      <c r="F9" s="85"/>
    </row>
    <row r="10" spans="1:6" ht="68.25" customHeight="1">
      <c r="A10" s="26"/>
      <c r="B10" s="82">
        <v>15210</v>
      </c>
      <c r="C10" s="998" t="s">
        <v>172</v>
      </c>
      <c r="D10" s="83">
        <v>84</v>
      </c>
      <c r="E10" s="721">
        <f t="shared" ref="E10:E75" si="0">D10*1.2</f>
        <v>100.8</v>
      </c>
      <c r="F10" s="86"/>
    </row>
    <row r="11" spans="1:6" ht="68.25" customHeight="1">
      <c r="A11" s="26"/>
      <c r="B11" s="666">
        <v>500039</v>
      </c>
      <c r="C11" s="1053" t="s">
        <v>173</v>
      </c>
      <c r="D11" s="667">
        <f>E11/1.2</f>
        <v>62.93333333333333</v>
      </c>
      <c r="E11" s="722">
        <v>75.52</v>
      </c>
      <c r="F11" s="86"/>
    </row>
    <row r="12" spans="1:6" ht="68.25" customHeight="1">
      <c r="A12" s="26"/>
      <c r="B12" s="666">
        <v>11412</v>
      </c>
      <c r="C12" s="1053" t="s">
        <v>174</v>
      </c>
      <c r="D12" s="667">
        <f>E12/1.2</f>
        <v>61.983333333333334</v>
      </c>
      <c r="E12" s="722">
        <v>74.38</v>
      </c>
      <c r="F12" s="28"/>
    </row>
    <row r="13" spans="1:6" ht="60" customHeight="1">
      <c r="A13" s="26"/>
      <c r="B13" s="666">
        <v>51820</v>
      </c>
      <c r="C13" s="1053" t="s">
        <v>175</v>
      </c>
      <c r="D13" s="668">
        <f>E13/1.2</f>
        <v>85.55</v>
      </c>
      <c r="E13" s="722">
        <v>102.66</v>
      </c>
      <c r="F13" s="28"/>
    </row>
    <row r="14" spans="1:6" ht="60" customHeight="1">
      <c r="A14" s="26"/>
      <c r="B14" s="82">
        <v>50595</v>
      </c>
      <c r="C14" s="998" t="s">
        <v>176</v>
      </c>
      <c r="D14" s="87">
        <v>20.329999999999998</v>
      </c>
      <c r="E14" s="721">
        <f t="shared" si="0"/>
        <v>24.395999999999997</v>
      </c>
      <c r="F14" s="88"/>
    </row>
    <row r="15" spans="1:6" ht="60" customHeight="1">
      <c r="A15" s="26"/>
      <c r="B15" s="82">
        <v>50596</v>
      </c>
      <c r="C15" s="998" t="s">
        <v>177</v>
      </c>
      <c r="D15" s="87">
        <v>32.659999999999997</v>
      </c>
      <c r="E15" s="721">
        <v>39.19</v>
      </c>
      <c r="F15" s="88"/>
    </row>
    <row r="16" spans="1:6" ht="60" customHeight="1">
      <c r="A16" s="26"/>
      <c r="B16" s="82">
        <v>11983</v>
      </c>
      <c r="C16" s="998" t="s">
        <v>178</v>
      </c>
      <c r="D16" s="87">
        <v>18.75</v>
      </c>
      <c r="E16" s="721">
        <v>22.5</v>
      </c>
      <c r="F16" s="88"/>
    </row>
    <row r="17" spans="1:8" ht="60" customHeight="1">
      <c r="A17" s="26"/>
      <c r="B17" s="82">
        <v>11984</v>
      </c>
      <c r="C17" s="998" t="s">
        <v>179</v>
      </c>
      <c r="D17" s="87">
        <v>106.67</v>
      </c>
      <c r="E17" s="721">
        <v>128</v>
      </c>
      <c r="F17" s="88"/>
    </row>
    <row r="18" spans="1:8" ht="60" hidden="1" customHeight="1">
      <c r="A18" s="26"/>
      <c r="B18" s="82">
        <v>11515</v>
      </c>
      <c r="C18" s="998" t="s">
        <v>180</v>
      </c>
      <c r="D18" s="87">
        <v>22.81</v>
      </c>
      <c r="E18" s="721">
        <v>27.37</v>
      </c>
      <c r="F18" s="28"/>
    </row>
    <row r="19" spans="1:8" ht="60" customHeight="1">
      <c r="A19" s="26"/>
      <c r="B19" s="82">
        <v>50894</v>
      </c>
      <c r="C19" s="998" t="s">
        <v>181</v>
      </c>
      <c r="D19" s="87">
        <f>E19/1.2</f>
        <v>23.333333333333336</v>
      </c>
      <c r="E19" s="721">
        <v>28</v>
      </c>
      <c r="F19" s="28"/>
    </row>
    <row r="20" spans="1:8" ht="60" hidden="1" customHeight="1">
      <c r="A20" s="26"/>
      <c r="B20" s="82">
        <v>11407</v>
      </c>
      <c r="C20" s="998" t="s">
        <v>182</v>
      </c>
      <c r="D20" s="87">
        <v>31.44</v>
      </c>
      <c r="E20" s="721">
        <f t="shared" si="0"/>
        <v>37.728000000000002</v>
      </c>
      <c r="F20" s="28"/>
    </row>
    <row r="21" spans="1:8" ht="60" customHeight="1">
      <c r="A21" s="26"/>
      <c r="B21" s="82">
        <v>50895</v>
      </c>
      <c r="C21" s="998" t="s">
        <v>183</v>
      </c>
      <c r="D21" s="87">
        <v>30.24</v>
      </c>
      <c r="E21" s="721">
        <f t="shared" si="0"/>
        <v>36.287999999999997</v>
      </c>
      <c r="F21" s="28"/>
      <c r="H21" t="s">
        <v>7</v>
      </c>
    </row>
    <row r="22" spans="1:8" ht="60" customHeight="1">
      <c r="A22" s="26"/>
      <c r="B22" s="82">
        <v>50815</v>
      </c>
      <c r="C22" s="998" t="s">
        <v>180</v>
      </c>
      <c r="D22" s="87">
        <v>12.23</v>
      </c>
      <c r="E22" s="721">
        <v>14.68</v>
      </c>
      <c r="F22" s="28"/>
    </row>
    <row r="23" spans="1:8" ht="60" customHeight="1">
      <c r="A23" s="26"/>
      <c r="B23" s="82">
        <v>51321</v>
      </c>
      <c r="C23" s="998" t="s">
        <v>184</v>
      </c>
      <c r="D23" s="87">
        <v>2.75</v>
      </c>
      <c r="E23" s="721">
        <f t="shared" si="0"/>
        <v>3.3</v>
      </c>
      <c r="F23" s="28"/>
    </row>
    <row r="24" spans="1:8" ht="60" customHeight="1">
      <c r="A24" s="26"/>
      <c r="B24" s="82">
        <v>50348</v>
      </c>
      <c r="C24" s="998" t="s">
        <v>185</v>
      </c>
      <c r="D24" s="87">
        <v>15.74</v>
      </c>
      <c r="E24" s="721">
        <f t="shared" si="0"/>
        <v>18.887999999999998</v>
      </c>
      <c r="F24" s="88"/>
    </row>
    <row r="25" spans="1:8" s="1153" customFormat="1" ht="60" customHeight="1">
      <c r="A25" s="1152"/>
      <c r="B25" s="82">
        <v>51915</v>
      </c>
      <c r="C25" s="1154" t="s">
        <v>1724</v>
      </c>
      <c r="D25" s="87">
        <v>11.96</v>
      </c>
      <c r="E25" s="721">
        <f t="shared" ref="E25" si="1">D25*1.2</f>
        <v>14.352</v>
      </c>
      <c r="F25" s="88"/>
    </row>
    <row r="26" spans="1:8" ht="60" customHeight="1">
      <c r="A26" s="26"/>
      <c r="B26" s="82">
        <v>50347</v>
      </c>
      <c r="C26" s="998" t="s">
        <v>186</v>
      </c>
      <c r="D26" s="87">
        <v>9.26</v>
      </c>
      <c r="E26" s="721">
        <f t="shared" si="0"/>
        <v>11.112</v>
      </c>
      <c r="F26" s="28"/>
    </row>
    <row r="27" spans="1:8" ht="60" customHeight="1">
      <c r="A27" s="26"/>
      <c r="B27" s="82">
        <v>50346</v>
      </c>
      <c r="C27" s="998" t="s">
        <v>187</v>
      </c>
      <c r="D27" s="87">
        <v>5.54</v>
      </c>
      <c r="E27" s="721">
        <f t="shared" si="0"/>
        <v>6.6479999999999997</v>
      </c>
      <c r="F27" s="28"/>
    </row>
    <row r="28" spans="1:8" ht="60" customHeight="1">
      <c r="A28" s="26"/>
      <c r="B28" s="82">
        <v>50345</v>
      </c>
      <c r="C28" s="998" t="s">
        <v>188</v>
      </c>
      <c r="D28" s="87">
        <v>7.94</v>
      </c>
      <c r="E28" s="721">
        <f t="shared" si="0"/>
        <v>9.5280000000000005</v>
      </c>
      <c r="F28" s="28"/>
    </row>
    <row r="29" spans="1:8" s="1252" customFormat="1" ht="76.5" customHeight="1">
      <c r="A29" s="1253"/>
      <c r="B29" s="82">
        <v>52139</v>
      </c>
      <c r="C29" s="1254" t="s">
        <v>1810</v>
      </c>
      <c r="D29" s="87">
        <v>27.76</v>
      </c>
      <c r="E29" s="721">
        <f t="shared" ref="E29" si="2">D29*1.2</f>
        <v>33.311999999999998</v>
      </c>
      <c r="F29" s="1251"/>
    </row>
    <row r="30" spans="1:8" ht="60" customHeight="1">
      <c r="A30" s="26"/>
      <c r="B30" s="82">
        <v>50343</v>
      </c>
      <c r="C30" s="998" t="s">
        <v>189</v>
      </c>
      <c r="D30" s="87">
        <v>2.69</v>
      </c>
      <c r="E30" s="721">
        <f t="shared" si="0"/>
        <v>3.2279999999999998</v>
      </c>
      <c r="F30" s="28"/>
    </row>
    <row r="31" spans="1:8" ht="60" customHeight="1">
      <c r="A31" s="26"/>
      <c r="B31" s="89">
        <v>50344</v>
      </c>
      <c r="C31" s="1054" t="s">
        <v>190</v>
      </c>
      <c r="D31" s="90">
        <v>6.08</v>
      </c>
      <c r="E31" s="723">
        <f t="shared" si="0"/>
        <v>7.2959999999999994</v>
      </c>
      <c r="F31" s="29"/>
    </row>
    <row r="32" spans="1:8" ht="60" customHeight="1">
      <c r="A32" s="26"/>
      <c r="B32" s="82">
        <v>15391</v>
      </c>
      <c r="C32" s="998" t="s">
        <v>191</v>
      </c>
      <c r="D32" s="83">
        <v>0.45</v>
      </c>
      <c r="E32" s="724">
        <v>0.54</v>
      </c>
      <c r="F32" s="85"/>
    </row>
    <row r="33" spans="1:6" ht="60" customHeight="1">
      <c r="A33" s="26"/>
      <c r="B33" s="82">
        <v>15392</v>
      </c>
      <c r="C33" s="998" t="s">
        <v>192</v>
      </c>
      <c r="D33" s="87">
        <v>154.44</v>
      </c>
      <c r="E33" s="724">
        <f t="shared" si="0"/>
        <v>185.328</v>
      </c>
      <c r="F33" s="85"/>
    </row>
    <row r="34" spans="1:6" ht="90.75" customHeight="1">
      <c r="A34" s="26"/>
      <c r="B34" s="91">
        <v>10992</v>
      </c>
      <c r="C34" s="1055" t="s">
        <v>193</v>
      </c>
      <c r="D34" s="92">
        <v>108.8</v>
      </c>
      <c r="E34" s="725">
        <f t="shared" si="0"/>
        <v>130.56</v>
      </c>
      <c r="F34" s="93"/>
    </row>
    <row r="35" spans="1:6" ht="18.75" hidden="1" customHeight="1">
      <c r="A35" s="26"/>
      <c r="B35" s="94">
        <v>10147</v>
      </c>
      <c r="C35" s="1056" t="s">
        <v>193</v>
      </c>
      <c r="D35" s="95">
        <v>102</v>
      </c>
      <c r="E35" s="726">
        <v>122.4</v>
      </c>
      <c r="F35" s="96"/>
    </row>
    <row r="36" spans="1:6" ht="51.6" customHeight="1">
      <c r="A36" s="26"/>
      <c r="B36" s="82">
        <v>51400</v>
      </c>
      <c r="C36" s="1056" t="s">
        <v>194</v>
      </c>
      <c r="D36" s="87">
        <v>145.6</v>
      </c>
      <c r="E36" s="724">
        <f t="shared" si="0"/>
        <v>174.72</v>
      </c>
      <c r="F36" s="85"/>
    </row>
    <row r="37" spans="1:6" ht="67.5" customHeight="1">
      <c r="A37" s="26"/>
      <c r="B37" s="91">
        <v>8417</v>
      </c>
      <c r="C37" s="1055" t="s">
        <v>195</v>
      </c>
      <c r="D37" s="92">
        <v>12</v>
      </c>
      <c r="E37" s="725">
        <v>14.4</v>
      </c>
      <c r="F37" s="86"/>
    </row>
    <row r="38" spans="1:6" ht="73.5" customHeight="1">
      <c r="A38" s="26"/>
      <c r="B38" s="27">
        <v>8416</v>
      </c>
      <c r="C38" s="1056" t="s">
        <v>196</v>
      </c>
      <c r="D38" s="97">
        <v>6</v>
      </c>
      <c r="E38" s="727">
        <f t="shared" si="0"/>
        <v>7.1999999999999993</v>
      </c>
      <c r="F38" s="28"/>
    </row>
    <row r="39" spans="1:6" ht="18.75" hidden="1" customHeight="1">
      <c r="A39" s="98"/>
      <c r="B39" s="94">
        <v>8417</v>
      </c>
      <c r="C39" s="99" t="s">
        <v>197</v>
      </c>
      <c r="D39" s="95">
        <f>14.4/1.2</f>
        <v>12</v>
      </c>
      <c r="E39" s="100">
        <f t="shared" si="0"/>
        <v>14.399999999999999</v>
      </c>
      <c r="F39" s="96"/>
    </row>
    <row r="40" spans="1:6" ht="25.5">
      <c r="A40" s="26"/>
      <c r="B40" s="1308" t="s">
        <v>198</v>
      </c>
      <c r="C40" s="1308"/>
      <c r="D40" s="1308"/>
      <c r="E40" s="1308"/>
      <c r="F40" s="1308"/>
    </row>
    <row r="41" spans="1:6" ht="26.25" customHeight="1">
      <c r="A41" s="26"/>
      <c r="B41" s="27">
        <v>51852</v>
      </c>
      <c r="C41" s="744" t="s">
        <v>199</v>
      </c>
      <c r="D41" s="97">
        <v>185</v>
      </c>
      <c r="E41" s="728">
        <v>222</v>
      </c>
      <c r="F41" s="1320"/>
    </row>
    <row r="42" spans="1:6" ht="18.75">
      <c r="A42" s="26"/>
      <c r="B42" s="27">
        <v>6379</v>
      </c>
      <c r="C42" s="744" t="s">
        <v>200</v>
      </c>
      <c r="D42" s="97">
        <f t="shared" ref="D42:D52" si="3">E42/1.2</f>
        <v>228.00000000000003</v>
      </c>
      <c r="E42" s="728">
        <v>273.60000000000002</v>
      </c>
      <c r="F42" s="1321"/>
    </row>
    <row r="43" spans="1:6" ht="18.75">
      <c r="A43" s="26"/>
      <c r="B43" s="27"/>
      <c r="C43" s="744" t="s">
        <v>201</v>
      </c>
      <c r="D43" s="97">
        <f t="shared" si="3"/>
        <v>270</v>
      </c>
      <c r="E43" s="728">
        <v>324</v>
      </c>
      <c r="F43" s="1321"/>
    </row>
    <row r="44" spans="1:6" ht="18.75">
      <c r="A44" s="26"/>
      <c r="B44" s="27"/>
      <c r="C44" s="744" t="s">
        <v>202</v>
      </c>
      <c r="D44" s="97">
        <f t="shared" si="3"/>
        <v>294</v>
      </c>
      <c r="E44" s="728">
        <v>352.8</v>
      </c>
      <c r="F44" s="1321"/>
    </row>
    <row r="45" spans="1:6" ht="18.75">
      <c r="A45" s="26"/>
      <c r="B45" s="27"/>
      <c r="C45" s="744" t="s">
        <v>203</v>
      </c>
      <c r="D45" s="97">
        <v>90</v>
      </c>
      <c r="E45" s="727">
        <f t="shared" si="0"/>
        <v>108</v>
      </c>
      <c r="F45" s="1321"/>
    </row>
    <row r="46" spans="1:6" ht="18.75">
      <c r="A46" s="26"/>
      <c r="B46" s="27">
        <v>10264</v>
      </c>
      <c r="C46" s="744" t="s">
        <v>204</v>
      </c>
      <c r="D46" s="97">
        <v>100</v>
      </c>
      <c r="E46" s="727">
        <v>120</v>
      </c>
      <c r="F46" s="1321"/>
    </row>
    <row r="47" spans="1:6" ht="18.75">
      <c r="A47" s="26"/>
      <c r="B47" s="27"/>
      <c r="C47" s="744" t="s">
        <v>205</v>
      </c>
      <c r="D47" s="97">
        <f t="shared" si="3"/>
        <v>125</v>
      </c>
      <c r="E47" s="727">
        <v>150</v>
      </c>
      <c r="F47" s="1321"/>
    </row>
    <row r="48" spans="1:6" ht="27" customHeight="1">
      <c r="A48" s="26"/>
      <c r="B48" s="27"/>
      <c r="C48" s="744" t="s">
        <v>206</v>
      </c>
      <c r="D48" s="97">
        <v>131.66</v>
      </c>
      <c r="E48" s="727">
        <v>158</v>
      </c>
      <c r="F48" s="1322"/>
    </row>
    <row r="49" spans="1:6" ht="33.75" customHeight="1">
      <c r="A49" s="26"/>
      <c r="B49" s="1317" t="s">
        <v>207</v>
      </c>
      <c r="C49" s="1318"/>
      <c r="D49" s="1318"/>
      <c r="E49" s="1318"/>
      <c r="F49" s="1319"/>
    </row>
    <row r="50" spans="1:6" ht="31.5" customHeight="1">
      <c r="A50" s="26"/>
      <c r="B50" s="27">
        <v>15455</v>
      </c>
      <c r="C50" s="1057" t="s">
        <v>208</v>
      </c>
      <c r="D50" s="61">
        <v>60.9</v>
      </c>
      <c r="E50" s="728">
        <v>73.08</v>
      </c>
      <c r="F50" s="1315"/>
    </row>
    <row r="51" spans="1:6" ht="30.75" customHeight="1">
      <c r="A51" s="26"/>
      <c r="B51" s="27">
        <v>10972</v>
      </c>
      <c r="C51" s="1057" t="s">
        <v>209</v>
      </c>
      <c r="D51" s="102">
        <v>44.34</v>
      </c>
      <c r="E51" s="729">
        <f t="shared" si="0"/>
        <v>53.208000000000006</v>
      </c>
      <c r="F51" s="1316"/>
    </row>
    <row r="52" spans="1:6" ht="19.5" hidden="1" customHeight="1">
      <c r="A52" s="26"/>
      <c r="B52" s="103"/>
      <c r="C52" s="104" t="s">
        <v>210</v>
      </c>
      <c r="D52" s="105">
        <f t="shared" si="3"/>
        <v>916.66666666666674</v>
      </c>
      <c r="E52" s="106">
        <v>1100</v>
      </c>
      <c r="F52" s="96"/>
    </row>
    <row r="53" spans="1:6" ht="19.5" hidden="1" customHeight="1">
      <c r="A53" s="26"/>
      <c r="B53" s="94"/>
      <c r="C53" s="107"/>
      <c r="D53" s="108"/>
      <c r="E53" s="109"/>
      <c r="F53" s="96"/>
    </row>
    <row r="54" spans="1:6" ht="30" customHeight="1">
      <c r="A54" s="26"/>
      <c r="B54" s="1308" t="s">
        <v>211</v>
      </c>
      <c r="C54" s="1308"/>
      <c r="D54" s="1308"/>
      <c r="E54" s="1308"/>
      <c r="F54" s="1308"/>
    </row>
    <row r="55" spans="1:6" ht="53.45" customHeight="1">
      <c r="A55" s="26"/>
      <c r="B55" s="110">
        <v>50378</v>
      </c>
      <c r="C55" s="1058" t="s">
        <v>212</v>
      </c>
      <c r="D55" s="111">
        <v>1.53</v>
      </c>
      <c r="E55" s="730">
        <v>1.84</v>
      </c>
      <c r="F55" s="112"/>
    </row>
    <row r="56" spans="1:6" ht="51.6" customHeight="1">
      <c r="A56" s="26"/>
      <c r="B56" s="27">
        <v>11338</v>
      </c>
      <c r="C56" s="1059" t="s">
        <v>213</v>
      </c>
      <c r="D56" s="102">
        <v>54</v>
      </c>
      <c r="E56" s="731">
        <f t="shared" si="0"/>
        <v>64.8</v>
      </c>
      <c r="F56" s="113"/>
    </row>
    <row r="57" spans="1:6" ht="28.5" customHeight="1">
      <c r="A57" s="98"/>
      <c r="B57" s="1313" t="s">
        <v>214</v>
      </c>
      <c r="C57" s="1314"/>
      <c r="D57" s="1314"/>
      <c r="E57" s="1314"/>
      <c r="F57" s="1314"/>
    </row>
    <row r="58" spans="1:6" ht="51" customHeight="1">
      <c r="A58" s="26"/>
      <c r="B58" s="27">
        <v>15237</v>
      </c>
      <c r="C58" s="1057" t="s">
        <v>215</v>
      </c>
      <c r="D58" s="102">
        <v>0.6</v>
      </c>
      <c r="E58" s="728">
        <v>0.72</v>
      </c>
      <c r="F58" s="88"/>
    </row>
    <row r="59" spans="1:6" ht="41.25" customHeight="1">
      <c r="A59" s="26"/>
      <c r="B59" s="27">
        <v>11314</v>
      </c>
      <c r="C59" s="1057" t="s">
        <v>216</v>
      </c>
      <c r="D59" s="102">
        <v>35</v>
      </c>
      <c r="E59" s="728">
        <v>42</v>
      </c>
      <c r="F59" s="1307"/>
    </row>
    <row r="60" spans="1:6" ht="41.25" customHeight="1">
      <c r="A60" s="26"/>
      <c r="B60" s="27">
        <v>11313</v>
      </c>
      <c r="C60" s="1057" t="s">
        <v>217</v>
      </c>
      <c r="D60" s="102">
        <v>35</v>
      </c>
      <c r="E60" s="728">
        <v>42</v>
      </c>
      <c r="F60" s="1307"/>
    </row>
    <row r="61" spans="1:6" ht="41.25" customHeight="1">
      <c r="A61" s="26"/>
      <c r="B61" s="27">
        <v>11312</v>
      </c>
      <c r="C61" s="1057" t="s">
        <v>218</v>
      </c>
      <c r="D61" s="102">
        <v>35</v>
      </c>
      <c r="E61" s="728">
        <v>42</v>
      </c>
      <c r="F61" s="1307"/>
    </row>
    <row r="62" spans="1:6" ht="41.25" customHeight="1">
      <c r="A62" s="26"/>
      <c r="B62" s="27">
        <v>11311</v>
      </c>
      <c r="C62" s="1057" t="s">
        <v>219</v>
      </c>
      <c r="D62" s="102">
        <v>35</v>
      </c>
      <c r="E62" s="728">
        <v>42</v>
      </c>
      <c r="F62" s="1307"/>
    </row>
    <row r="63" spans="1:6" ht="41.25" customHeight="1">
      <c r="A63" s="26"/>
      <c r="B63" s="27">
        <v>11310</v>
      </c>
      <c r="C63" s="1057" t="s">
        <v>220</v>
      </c>
      <c r="D63" s="102">
        <v>35</v>
      </c>
      <c r="E63" s="728">
        <v>42</v>
      </c>
      <c r="F63" s="1307"/>
    </row>
    <row r="64" spans="1:6" ht="41.25" customHeight="1">
      <c r="A64" s="26"/>
      <c r="B64" s="27">
        <v>11309</v>
      </c>
      <c r="C64" s="1057" t="s">
        <v>221</v>
      </c>
      <c r="D64" s="102">
        <v>35</v>
      </c>
      <c r="E64" s="728">
        <v>42</v>
      </c>
      <c r="F64" s="1307"/>
    </row>
    <row r="65" spans="1:6" ht="43.5" customHeight="1">
      <c r="A65" s="26"/>
      <c r="B65" s="27">
        <v>15339</v>
      </c>
      <c r="C65" s="1057" t="s">
        <v>222</v>
      </c>
      <c r="D65" s="102">
        <v>13.05</v>
      </c>
      <c r="E65" s="728">
        <v>15.66</v>
      </c>
      <c r="F65" s="1315"/>
    </row>
    <row r="66" spans="1:6" ht="42" customHeight="1">
      <c r="A66" s="26"/>
      <c r="B66" s="27">
        <v>15340</v>
      </c>
      <c r="C66" s="1057" t="s">
        <v>223</v>
      </c>
      <c r="D66" s="102">
        <v>13.05</v>
      </c>
      <c r="E66" s="728">
        <v>15.66</v>
      </c>
      <c r="F66" s="1316"/>
    </row>
    <row r="67" spans="1:6" ht="31.5">
      <c r="A67" s="26"/>
      <c r="B67" s="27">
        <v>10487</v>
      </c>
      <c r="C67" s="1057" t="s">
        <v>224</v>
      </c>
      <c r="D67" s="102">
        <v>11.25</v>
      </c>
      <c r="E67" s="728">
        <f t="shared" si="0"/>
        <v>13.5</v>
      </c>
      <c r="F67" s="1307"/>
    </row>
    <row r="68" spans="1:6" ht="31.5">
      <c r="A68" s="26"/>
      <c r="B68" s="27">
        <v>10488</v>
      </c>
      <c r="C68" s="1057" t="s">
        <v>225</v>
      </c>
      <c r="D68" s="102">
        <v>11.25</v>
      </c>
      <c r="E68" s="728">
        <f t="shared" si="0"/>
        <v>13.5</v>
      </c>
      <c r="F68" s="1307"/>
    </row>
    <row r="69" spans="1:6" ht="30" customHeight="1">
      <c r="A69" s="78"/>
      <c r="B69" s="1308" t="s">
        <v>226</v>
      </c>
      <c r="C69" s="1308"/>
      <c r="D69" s="1308"/>
      <c r="E69" s="1308"/>
      <c r="F69" s="1308"/>
    </row>
    <row r="70" spans="1:6" ht="60" customHeight="1">
      <c r="A70" s="26"/>
      <c r="B70" s="27">
        <v>8698</v>
      </c>
      <c r="C70" s="1060" t="s">
        <v>227</v>
      </c>
      <c r="D70" s="102"/>
      <c r="E70" s="731">
        <f t="shared" si="0"/>
        <v>0</v>
      </c>
      <c r="F70" s="28"/>
    </row>
    <row r="71" spans="1:6" ht="34.5" customHeight="1">
      <c r="A71" s="26"/>
      <c r="B71" s="1308" t="s">
        <v>228</v>
      </c>
      <c r="C71" s="1308"/>
      <c r="D71" s="1308"/>
      <c r="E71" s="1308"/>
      <c r="F71" s="1308"/>
    </row>
    <row r="72" spans="1:6" ht="83.25" customHeight="1">
      <c r="A72" s="26"/>
      <c r="B72" s="115">
        <v>8171</v>
      </c>
      <c r="C72" s="1061" t="s">
        <v>229</v>
      </c>
      <c r="D72" s="116">
        <v>236.6</v>
      </c>
      <c r="E72" s="741">
        <v>283.92</v>
      </c>
      <c r="F72" s="101"/>
    </row>
    <row r="73" spans="1:6" ht="72.75" customHeight="1">
      <c r="A73" s="78"/>
      <c r="B73" s="27">
        <v>8172</v>
      </c>
      <c r="C73" s="1057" t="s">
        <v>230</v>
      </c>
      <c r="D73" s="102">
        <v>239.4</v>
      </c>
      <c r="E73" s="731">
        <f t="shared" si="0"/>
        <v>287.27999999999997</v>
      </c>
      <c r="F73" s="117"/>
    </row>
    <row r="74" spans="1:6" ht="50.25" customHeight="1">
      <c r="A74" s="26"/>
      <c r="B74" s="27">
        <v>8173</v>
      </c>
      <c r="C74" s="1057" t="s">
        <v>231</v>
      </c>
      <c r="D74" s="102">
        <v>28</v>
      </c>
      <c r="E74" s="731">
        <f t="shared" si="0"/>
        <v>33.6</v>
      </c>
      <c r="F74" s="28"/>
    </row>
    <row r="75" spans="1:6" ht="55.5" customHeight="1">
      <c r="A75" s="26"/>
      <c r="B75" s="28"/>
      <c r="C75" s="1057" t="s">
        <v>232</v>
      </c>
      <c r="D75" s="102">
        <v>13.16</v>
      </c>
      <c r="E75" s="727">
        <f t="shared" si="0"/>
        <v>15.792</v>
      </c>
      <c r="F75" s="28"/>
    </row>
    <row r="76" spans="1:6" ht="51.75" customHeight="1">
      <c r="A76" s="26"/>
      <c r="B76" s="28"/>
      <c r="C76" s="1057" t="s">
        <v>233</v>
      </c>
      <c r="D76" s="102">
        <v>84</v>
      </c>
      <c r="E76" s="727">
        <f t="shared" ref="E76:E79" si="4">D76*1.2</f>
        <v>100.8</v>
      </c>
      <c r="F76" s="28"/>
    </row>
    <row r="77" spans="1:6" ht="78" customHeight="1">
      <c r="A77" s="78"/>
      <c r="B77" s="114"/>
      <c r="C77" s="1060" t="s">
        <v>234</v>
      </c>
      <c r="D77" s="102">
        <v>91</v>
      </c>
      <c r="E77" s="731">
        <f t="shared" si="4"/>
        <v>109.2</v>
      </c>
      <c r="F77" s="28"/>
    </row>
    <row r="78" spans="1:6" ht="35.25" customHeight="1">
      <c r="A78" s="78"/>
      <c r="B78" s="1309" t="s">
        <v>235</v>
      </c>
      <c r="C78" s="1309"/>
      <c r="D78" s="1309"/>
      <c r="E78" s="1309"/>
      <c r="F78" s="1309"/>
    </row>
    <row r="79" spans="1:6" ht="86.45" customHeight="1">
      <c r="A79" s="78"/>
      <c r="B79" s="118">
        <v>11842</v>
      </c>
      <c r="C79" s="1062" t="s">
        <v>236</v>
      </c>
      <c r="D79" s="119">
        <v>952.74</v>
      </c>
      <c r="E79" s="742">
        <f t="shared" si="4"/>
        <v>1143.288</v>
      </c>
      <c r="F79" s="29"/>
    </row>
    <row r="80" spans="1:6" ht="78.599999999999994" customHeight="1">
      <c r="A80" s="26"/>
      <c r="B80" s="120">
        <v>15008</v>
      </c>
      <c r="C80" s="1063" t="s">
        <v>237</v>
      </c>
      <c r="D80" s="121">
        <v>9.83</v>
      </c>
      <c r="E80" s="743">
        <v>11.8</v>
      </c>
      <c r="F80" s="74"/>
    </row>
    <row r="81" spans="1:6" ht="37.15" customHeight="1">
      <c r="A81" s="26"/>
      <c r="B81" s="1310" t="s">
        <v>238</v>
      </c>
      <c r="C81" s="1311"/>
      <c r="D81" s="1311"/>
      <c r="E81" s="1311"/>
      <c r="F81" s="1312"/>
    </row>
    <row r="82" spans="1:6" ht="45.75" customHeight="1">
      <c r="B82" s="72">
        <v>15269</v>
      </c>
      <c r="C82" s="1064" t="s">
        <v>239</v>
      </c>
      <c r="D82" s="72">
        <v>10.88</v>
      </c>
      <c r="E82" s="692">
        <v>13.06</v>
      </c>
      <c r="F82" s="44"/>
    </row>
    <row r="83" spans="1:6" ht="12.75"/>
    <row r="84" spans="1:6" ht="12.75"/>
    <row r="85" spans="1:6" ht="12.75"/>
    <row r="86" spans="1:6" ht="39.75" customHeight="1"/>
    <row r="87" spans="1:6" ht="41.25" customHeight="1"/>
    <row r="88" spans="1:6" ht="12.75"/>
    <row r="89" spans="1:6" ht="12.75"/>
    <row r="90" spans="1:6" ht="12.75"/>
    <row r="91" spans="1:6" ht="12.75"/>
    <row r="92" spans="1:6" ht="23.25" customHeight="1"/>
    <row r="93" spans="1:6" ht="12.75"/>
    <row r="94" spans="1:6" ht="12.75"/>
    <row r="95" spans="1:6" ht="12.75"/>
    <row r="96" spans="1: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21.6" customHeight="1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30" customHeight="1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</sheetData>
  <mergeCells count="20">
    <mergeCell ref="B1:C1"/>
    <mergeCell ref="C2:D2"/>
    <mergeCell ref="C3:D3"/>
    <mergeCell ref="C4:D4"/>
    <mergeCell ref="C5:D5"/>
    <mergeCell ref="B6:F6"/>
    <mergeCell ref="B40:F40"/>
    <mergeCell ref="F41:F48"/>
    <mergeCell ref="B49:F49"/>
    <mergeCell ref="F50:F51"/>
    <mergeCell ref="B54:F54"/>
    <mergeCell ref="B57:F57"/>
    <mergeCell ref="F59:F61"/>
    <mergeCell ref="F62:F64"/>
    <mergeCell ref="F65:F66"/>
    <mergeCell ref="F67:F68"/>
    <mergeCell ref="B69:F69"/>
    <mergeCell ref="B71:F71"/>
    <mergeCell ref="B78:F78"/>
    <mergeCell ref="B81:F81"/>
  </mergeCells>
  <pageMargins left="0.51181102362204722" right="0" top="0" bottom="0" header="0" footer="0"/>
  <pageSetup paperSize="9" scale="54" fitToHeight="3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D208"/>
  <sheetViews>
    <sheetView workbookViewId="0">
      <selection activeCell="O7" sqref="O7"/>
    </sheetView>
  </sheetViews>
  <sheetFormatPr defaultColWidth="12.5703125" defaultRowHeight="15.75" customHeight="1"/>
  <cols>
    <col min="1" max="1" width="22.5703125" customWidth="1"/>
    <col min="2" max="2" width="16.140625" bestFit="1"/>
    <col min="3" max="3" width="54.85546875" customWidth="1"/>
    <col min="4" max="5" width="11.85546875" customWidth="1"/>
    <col min="6" max="6" width="10" customWidth="1"/>
    <col min="9" max="9" width="11.5703125" customWidth="1"/>
    <col min="11" max="11" width="9.28515625" customWidth="1"/>
  </cols>
  <sheetData>
    <row r="1" spans="1:56" ht="30">
      <c r="A1" s="122"/>
      <c r="B1" s="1354" t="s">
        <v>161</v>
      </c>
      <c r="C1" s="1324"/>
      <c r="D1" s="77"/>
      <c r="E1" s="77"/>
      <c r="F1" s="122"/>
      <c r="G1" s="122"/>
      <c r="H1" s="122"/>
      <c r="I1" s="122"/>
      <c r="J1" s="122"/>
      <c r="K1" s="122"/>
      <c r="L1" s="122"/>
      <c r="M1" s="122"/>
      <c r="N1" s="122"/>
      <c r="O1" s="122"/>
      <c r="BD1" s="123">
        <f>E163*0.89</f>
        <v>4.2630999999999997</v>
      </c>
    </row>
    <row r="2" spans="1:56" ht="30.75">
      <c r="A2" s="124"/>
      <c r="B2" s="125" t="s">
        <v>162</v>
      </c>
      <c r="C2" s="1325" t="s">
        <v>163</v>
      </c>
      <c r="D2" s="1324"/>
      <c r="E2" s="1326"/>
      <c r="F2" s="122"/>
      <c r="G2" s="122"/>
      <c r="H2" s="122"/>
      <c r="I2" s="122"/>
      <c r="J2" s="122"/>
      <c r="K2" s="122"/>
      <c r="L2" s="122"/>
      <c r="M2" s="122"/>
      <c r="N2" s="122"/>
      <c r="O2" s="122"/>
    </row>
    <row r="3" spans="1:56" ht="15">
      <c r="A3" s="124"/>
      <c r="B3" s="125" t="s">
        <v>164</v>
      </c>
      <c r="C3" s="1327"/>
      <c r="D3" s="1324"/>
      <c r="E3" s="1326"/>
      <c r="F3" s="122"/>
      <c r="G3" s="122"/>
      <c r="H3" s="122"/>
      <c r="I3" s="122"/>
      <c r="J3" s="122"/>
      <c r="K3" s="122"/>
      <c r="L3" s="122"/>
      <c r="M3" s="122"/>
      <c r="N3" s="122"/>
      <c r="O3" s="122"/>
    </row>
    <row r="4" spans="1:56" ht="15">
      <c r="A4" s="124"/>
      <c r="B4" s="125" t="s">
        <v>165</v>
      </c>
      <c r="C4" s="1327" t="s">
        <v>166</v>
      </c>
      <c r="D4" s="1324"/>
      <c r="E4" s="1326"/>
      <c r="F4" s="122"/>
      <c r="G4" s="122"/>
      <c r="H4" s="122"/>
      <c r="I4" s="26"/>
      <c r="J4" s="26"/>
      <c r="K4" s="26"/>
      <c r="L4" s="122"/>
      <c r="M4" s="122"/>
      <c r="N4" s="122"/>
      <c r="O4" s="122"/>
    </row>
    <row r="5" spans="1:56" ht="30">
      <c r="A5" s="124"/>
      <c r="B5" s="126" t="s">
        <v>167</v>
      </c>
      <c r="C5" s="1355" t="s">
        <v>168</v>
      </c>
      <c r="D5" s="1346"/>
      <c r="E5" s="1347"/>
      <c r="F5" s="122"/>
      <c r="G5" s="122"/>
      <c r="H5" s="122"/>
      <c r="I5" s="26"/>
      <c r="J5" s="26"/>
      <c r="K5" s="26"/>
      <c r="L5" s="122"/>
      <c r="M5" s="122"/>
      <c r="N5" s="122"/>
      <c r="O5" s="122"/>
    </row>
    <row r="6" spans="1:56" ht="38.25" customHeight="1">
      <c r="A6" s="26"/>
      <c r="B6" s="1356" t="s">
        <v>240</v>
      </c>
      <c r="C6" s="1357"/>
      <c r="D6" s="1357"/>
      <c r="E6" s="1357"/>
      <c r="F6" s="1358"/>
      <c r="G6" s="26"/>
      <c r="H6" s="26"/>
      <c r="I6" s="26"/>
      <c r="J6" s="26"/>
      <c r="K6" s="26"/>
      <c r="L6" s="122"/>
      <c r="M6" s="122"/>
      <c r="N6" s="122"/>
      <c r="O6" s="122"/>
    </row>
    <row r="7" spans="1:56" ht="15">
      <c r="A7" s="78"/>
      <c r="B7" s="26"/>
      <c r="C7" s="26"/>
      <c r="D7" s="26"/>
      <c r="E7" s="26"/>
      <c r="F7" s="26"/>
      <c r="G7" s="26"/>
      <c r="H7" s="26"/>
      <c r="I7" s="26"/>
      <c r="J7" s="26"/>
      <c r="K7" s="26"/>
      <c r="L7" s="122"/>
      <c r="M7" s="122"/>
      <c r="N7" s="122"/>
      <c r="O7" s="122"/>
    </row>
    <row r="8" spans="1:56" ht="15">
      <c r="A8" s="124"/>
      <c r="B8" s="26"/>
      <c r="C8" s="26"/>
      <c r="D8" s="26"/>
      <c r="E8" s="26"/>
      <c r="F8" s="26"/>
      <c r="G8" s="26"/>
      <c r="H8" s="26"/>
      <c r="I8" s="26"/>
      <c r="J8" s="26"/>
      <c r="K8" s="26"/>
      <c r="L8" s="122"/>
      <c r="M8" s="122"/>
      <c r="N8" s="122"/>
      <c r="O8" s="122"/>
    </row>
    <row r="9" spans="1:56" ht="84" customHeight="1">
      <c r="A9" s="124"/>
      <c r="B9" s="77"/>
      <c r="C9" s="127" t="s">
        <v>241</v>
      </c>
      <c r="D9" s="80"/>
      <c r="E9" s="26"/>
      <c r="F9" s="26"/>
      <c r="G9" s="26"/>
      <c r="H9" s="26"/>
      <c r="I9" s="26"/>
      <c r="J9" s="26"/>
      <c r="K9" s="26"/>
      <c r="L9" s="122"/>
      <c r="M9" s="122"/>
      <c r="N9" s="122"/>
      <c r="O9" s="122"/>
    </row>
    <row r="10" spans="1:56" ht="63">
      <c r="A10" s="124"/>
      <c r="B10" s="834" t="s">
        <v>1</v>
      </c>
      <c r="C10" s="834" t="s">
        <v>240</v>
      </c>
      <c r="D10" s="834" t="s">
        <v>242</v>
      </c>
      <c r="E10" s="834" t="s">
        <v>243</v>
      </c>
      <c r="F10" s="834" t="s">
        <v>244</v>
      </c>
      <c r="G10" s="834" t="s">
        <v>245</v>
      </c>
      <c r="H10" s="1"/>
      <c r="I10" s="26"/>
      <c r="J10" s="26"/>
      <c r="K10" s="26"/>
      <c r="L10" s="122"/>
      <c r="M10" s="122"/>
      <c r="N10" s="122"/>
      <c r="O10" s="122"/>
    </row>
    <row r="11" spans="1:56">
      <c r="A11" s="122" t="s">
        <v>246</v>
      </c>
      <c r="B11" s="128"/>
      <c r="C11" s="129" t="s">
        <v>247</v>
      </c>
      <c r="D11" s="128"/>
      <c r="E11" s="130">
        <v>11.67</v>
      </c>
      <c r="F11" s="714">
        <f t="shared" ref="F11:F61" si="0">E11*1.2</f>
        <v>14.004</v>
      </c>
      <c r="G11" s="72"/>
      <c r="H11" s="1"/>
      <c r="I11" s="26"/>
      <c r="J11" s="26"/>
      <c r="K11" s="26"/>
      <c r="L11" s="122"/>
      <c r="M11" s="122"/>
      <c r="N11" s="122"/>
      <c r="O11" s="122"/>
    </row>
    <row r="12" spans="1:56">
      <c r="A12" s="122" t="s">
        <v>246</v>
      </c>
      <c r="B12" s="128">
        <v>50946</v>
      </c>
      <c r="C12" s="129" t="s">
        <v>248</v>
      </c>
      <c r="D12" s="128">
        <v>45</v>
      </c>
      <c r="E12" s="130">
        <v>13.44</v>
      </c>
      <c r="F12" s="714">
        <f t="shared" si="0"/>
        <v>16.128</v>
      </c>
      <c r="G12" s="72"/>
      <c r="H12" s="1"/>
      <c r="I12" s="26"/>
      <c r="J12" s="26"/>
      <c r="K12" s="26"/>
      <c r="L12" s="122"/>
      <c r="M12" s="122"/>
      <c r="N12" s="122"/>
      <c r="O12" s="122"/>
    </row>
    <row r="13" spans="1:56">
      <c r="A13" s="122" t="s">
        <v>246</v>
      </c>
      <c r="B13" s="128"/>
      <c r="C13" s="129" t="s">
        <v>249</v>
      </c>
      <c r="D13" s="128">
        <v>45</v>
      </c>
      <c r="E13" s="130">
        <v>18.899999999999999</v>
      </c>
      <c r="F13" s="714">
        <f t="shared" si="0"/>
        <v>22.679999999999996</v>
      </c>
      <c r="G13" s="131"/>
      <c r="H13" s="1"/>
      <c r="I13" s="26"/>
      <c r="J13" s="26"/>
      <c r="K13" s="26"/>
      <c r="L13" s="122"/>
      <c r="M13" s="122"/>
      <c r="N13" s="122"/>
      <c r="O13" s="122"/>
    </row>
    <row r="14" spans="1:56">
      <c r="A14" s="122" t="s">
        <v>250</v>
      </c>
      <c r="B14" s="128">
        <v>15141</v>
      </c>
      <c r="C14" s="132" t="s">
        <v>251</v>
      </c>
      <c r="D14" s="133">
        <v>75</v>
      </c>
      <c r="E14" s="134">
        <f>2.78*1.5</f>
        <v>4.17</v>
      </c>
      <c r="F14" s="715">
        <f t="shared" si="0"/>
        <v>5.0039999999999996</v>
      </c>
      <c r="G14" s="72"/>
      <c r="H14" s="1"/>
      <c r="I14" s="26"/>
      <c r="J14" s="26"/>
      <c r="K14" s="26"/>
      <c r="L14" s="122"/>
      <c r="M14" s="122"/>
      <c r="N14" s="122"/>
      <c r="O14" s="122"/>
    </row>
    <row r="15" spans="1:56">
      <c r="A15" s="122" t="s">
        <v>250</v>
      </c>
      <c r="B15" s="128">
        <v>15071</v>
      </c>
      <c r="C15" s="132" t="s">
        <v>252</v>
      </c>
      <c r="D15" s="133">
        <v>75</v>
      </c>
      <c r="E15" s="134">
        <v>8.33</v>
      </c>
      <c r="F15" s="716">
        <v>10</v>
      </c>
      <c r="G15" s="72"/>
      <c r="H15" s="1"/>
      <c r="I15" s="26"/>
      <c r="J15" s="26"/>
      <c r="K15" s="26"/>
      <c r="L15" s="122"/>
      <c r="M15" s="122"/>
      <c r="N15" s="122"/>
      <c r="O15" s="122"/>
    </row>
    <row r="16" spans="1:56">
      <c r="A16" s="122" t="s">
        <v>246</v>
      </c>
      <c r="B16" s="128"/>
      <c r="C16" s="132" t="s">
        <v>253</v>
      </c>
      <c r="D16" s="133">
        <v>45</v>
      </c>
      <c r="E16" s="134">
        <v>25.2</v>
      </c>
      <c r="F16" s="715">
        <f t="shared" si="0"/>
        <v>30.24</v>
      </c>
      <c r="G16" s="135"/>
      <c r="H16" s="1"/>
      <c r="I16" s="26"/>
      <c r="J16" s="26"/>
      <c r="K16" s="26"/>
      <c r="L16" s="122"/>
      <c r="M16" s="122"/>
      <c r="N16" s="122"/>
      <c r="O16" s="122"/>
    </row>
    <row r="17" spans="1:15">
      <c r="A17" s="122" t="s">
        <v>246</v>
      </c>
      <c r="B17" s="128"/>
      <c r="C17" s="132" t="s">
        <v>254</v>
      </c>
      <c r="D17" s="136">
        <v>45</v>
      </c>
      <c r="E17" s="134">
        <v>31.5</v>
      </c>
      <c r="F17" s="715">
        <f t="shared" si="0"/>
        <v>37.799999999999997</v>
      </c>
      <c r="G17" s="72"/>
      <c r="H17" s="1"/>
      <c r="I17" s="26"/>
      <c r="J17" s="26"/>
      <c r="K17" s="26"/>
      <c r="L17" s="122"/>
      <c r="M17" s="122"/>
      <c r="N17" s="122"/>
      <c r="O17" s="122"/>
    </row>
    <row r="18" spans="1:15">
      <c r="A18" s="122" t="s">
        <v>246</v>
      </c>
      <c r="B18" s="128"/>
      <c r="C18" s="132" t="s">
        <v>255</v>
      </c>
      <c r="D18" s="136">
        <v>45</v>
      </c>
      <c r="E18" s="134">
        <v>37.799999999999997</v>
      </c>
      <c r="F18" s="715">
        <f t="shared" si="0"/>
        <v>45.359999999999992</v>
      </c>
      <c r="G18" s="72"/>
      <c r="H18" s="1"/>
      <c r="I18" s="26"/>
      <c r="J18" s="26"/>
      <c r="K18" s="26"/>
      <c r="L18" s="122"/>
      <c r="M18" s="122"/>
      <c r="N18" s="122"/>
      <c r="O18" s="122"/>
    </row>
    <row r="19" spans="1:15">
      <c r="A19" s="122" t="s">
        <v>246</v>
      </c>
      <c r="B19" s="128"/>
      <c r="C19" s="132" t="s">
        <v>256</v>
      </c>
      <c r="D19" s="133">
        <v>45</v>
      </c>
      <c r="E19" s="134">
        <v>44.1</v>
      </c>
      <c r="F19" s="715">
        <f t="shared" si="0"/>
        <v>52.92</v>
      </c>
      <c r="G19" s="72"/>
      <c r="H19" s="1"/>
      <c r="I19" s="26"/>
      <c r="J19" s="26"/>
      <c r="K19" s="26"/>
      <c r="L19" s="122"/>
      <c r="M19" s="122"/>
      <c r="N19" s="122"/>
      <c r="O19" s="122"/>
    </row>
    <row r="20" spans="1:15">
      <c r="A20" s="122" t="s">
        <v>246</v>
      </c>
      <c r="B20" s="137">
        <v>15142</v>
      </c>
      <c r="C20" s="132" t="s">
        <v>257</v>
      </c>
      <c r="D20" s="133">
        <v>75</v>
      </c>
      <c r="E20" s="134">
        <v>17.59</v>
      </c>
      <c r="F20" s="715">
        <f t="shared" si="0"/>
        <v>21.108000000000001</v>
      </c>
      <c r="G20" s="72"/>
      <c r="H20" s="1"/>
      <c r="I20" s="26"/>
      <c r="J20" s="26"/>
      <c r="K20" s="26"/>
      <c r="L20" s="122"/>
      <c r="M20" s="122"/>
      <c r="N20" s="122"/>
      <c r="O20" s="122"/>
    </row>
    <row r="21" spans="1:15">
      <c r="A21" s="122" t="s">
        <v>246</v>
      </c>
      <c r="B21" s="137">
        <v>15405</v>
      </c>
      <c r="C21" s="132" t="s">
        <v>258</v>
      </c>
      <c r="D21" s="133">
        <v>75</v>
      </c>
      <c r="E21" s="134">
        <v>43.56</v>
      </c>
      <c r="F21" s="715">
        <v>52.27</v>
      </c>
      <c r="G21" s="72"/>
      <c r="H21" s="1"/>
      <c r="I21" s="26"/>
      <c r="J21" s="26"/>
      <c r="K21" s="26"/>
      <c r="L21" s="122"/>
      <c r="M21" s="122"/>
      <c r="N21" s="122"/>
      <c r="O21" s="122"/>
    </row>
    <row r="22" spans="1:15">
      <c r="A22" s="122" t="s">
        <v>246</v>
      </c>
      <c r="B22" s="137"/>
      <c r="C22" s="138" t="s">
        <v>259</v>
      </c>
      <c r="D22" s="139">
        <v>45</v>
      </c>
      <c r="E22" s="140">
        <v>50.4</v>
      </c>
      <c r="F22" s="715">
        <f t="shared" si="0"/>
        <v>60.48</v>
      </c>
      <c r="G22" s="72"/>
      <c r="H22" s="1"/>
      <c r="I22" s="26"/>
      <c r="J22" s="26"/>
      <c r="K22" s="26"/>
      <c r="L22" s="122"/>
      <c r="M22" s="122"/>
      <c r="N22" s="122"/>
      <c r="O22" s="122"/>
    </row>
    <row r="23" spans="1:15" s="141" customFormat="1">
      <c r="A23" s="142"/>
      <c r="B23" s="143"/>
      <c r="C23" s="144"/>
      <c r="D23" s="145"/>
      <c r="E23" s="146"/>
      <c r="F23" s="717"/>
      <c r="I23" s="142"/>
      <c r="J23" s="142"/>
      <c r="K23" s="142"/>
      <c r="L23" s="142"/>
      <c r="M23" s="142"/>
      <c r="N23" s="142"/>
      <c r="O23" s="142"/>
    </row>
    <row r="24" spans="1:15" ht="31.5">
      <c r="A24" s="122"/>
      <c r="B24" s="147">
        <v>10920</v>
      </c>
      <c r="C24" s="148" t="s">
        <v>260</v>
      </c>
      <c r="D24" s="149">
        <v>45</v>
      </c>
      <c r="E24" s="150">
        <f t="shared" ref="E24:E46" si="1">F24/1.2</f>
        <v>57.600000000000009</v>
      </c>
      <c r="F24" s="718">
        <v>69.12</v>
      </c>
      <c r="G24" s="1"/>
      <c r="H24" s="1"/>
      <c r="I24" s="26"/>
      <c r="J24" s="26"/>
      <c r="K24" s="26"/>
      <c r="L24" s="122"/>
      <c r="M24" s="122"/>
      <c r="N24" s="122"/>
      <c r="O24" s="122"/>
    </row>
    <row r="25" spans="1:15" ht="31.5">
      <c r="A25" s="122"/>
      <c r="B25" s="147">
        <v>50417</v>
      </c>
      <c r="C25" s="148" t="s">
        <v>261</v>
      </c>
      <c r="D25" s="149">
        <v>50</v>
      </c>
      <c r="E25" s="150">
        <v>65</v>
      </c>
      <c r="F25" s="718">
        <f t="shared" si="0"/>
        <v>78</v>
      </c>
      <c r="G25" s="1"/>
      <c r="H25" s="1"/>
      <c r="I25" s="26"/>
      <c r="J25" s="26"/>
      <c r="K25" s="26"/>
      <c r="L25" s="122"/>
      <c r="M25" s="122"/>
      <c r="N25" s="122"/>
      <c r="O25" s="122"/>
    </row>
    <row r="26" spans="1:15">
      <c r="A26" s="122"/>
      <c r="B26" s="149">
        <v>15079</v>
      </c>
      <c r="C26" s="148" t="s">
        <v>262</v>
      </c>
      <c r="D26" s="151">
        <v>75</v>
      </c>
      <c r="E26" s="150">
        <f t="shared" si="1"/>
        <v>100.8</v>
      </c>
      <c r="F26" s="718">
        <v>120.96</v>
      </c>
      <c r="G26" s="1"/>
      <c r="H26" s="1"/>
      <c r="I26" s="26"/>
      <c r="J26" s="26"/>
      <c r="K26" s="26"/>
      <c r="L26" s="122"/>
      <c r="M26" s="122"/>
      <c r="N26" s="122"/>
      <c r="O26" s="122"/>
    </row>
    <row r="27" spans="1:15">
      <c r="A27" s="122"/>
      <c r="B27" s="149">
        <v>10587</v>
      </c>
      <c r="C27" s="148" t="s">
        <v>263</v>
      </c>
      <c r="D27" s="151">
        <v>110</v>
      </c>
      <c r="E27" s="150">
        <v>149.76</v>
      </c>
      <c r="F27" s="718">
        <v>179.71</v>
      </c>
      <c r="G27" s="1"/>
      <c r="H27" s="1"/>
      <c r="I27" s="26"/>
      <c r="J27" s="26"/>
      <c r="K27" s="26"/>
      <c r="L27" s="122"/>
      <c r="M27" s="122"/>
      <c r="N27" s="122"/>
      <c r="O27" s="122"/>
    </row>
    <row r="28" spans="1:15">
      <c r="A28" s="124"/>
      <c r="B28" s="837"/>
      <c r="C28" s="838"/>
      <c r="D28" s="839"/>
      <c r="E28" s="840"/>
      <c r="F28" s="841"/>
      <c r="G28" s="1"/>
      <c r="H28" s="1"/>
      <c r="I28" s="26"/>
      <c r="J28" s="26"/>
      <c r="K28" s="26"/>
      <c r="L28" s="122"/>
      <c r="M28" s="122"/>
      <c r="N28" s="122"/>
      <c r="O28" s="122"/>
    </row>
    <row r="29" spans="1:15" ht="31.5">
      <c r="A29" s="124"/>
      <c r="B29" s="152">
        <v>10193</v>
      </c>
      <c r="C29" s="153" t="s">
        <v>264</v>
      </c>
      <c r="D29" s="154"/>
      <c r="E29" s="155">
        <v>147.43</v>
      </c>
      <c r="F29" s="719">
        <f t="shared" si="0"/>
        <v>176.916</v>
      </c>
      <c r="G29" s="1"/>
      <c r="H29" s="1"/>
      <c r="I29" s="26"/>
      <c r="J29" s="26"/>
      <c r="K29" s="26"/>
      <c r="L29" s="122"/>
      <c r="M29" s="122"/>
      <c r="N29" s="122"/>
      <c r="O29" s="122"/>
    </row>
    <row r="30" spans="1:15">
      <c r="A30" s="124"/>
      <c r="B30" s="156">
        <v>50495</v>
      </c>
      <c r="C30" s="157" t="s">
        <v>265</v>
      </c>
      <c r="D30" s="158">
        <v>63</v>
      </c>
      <c r="E30" s="159">
        <v>104</v>
      </c>
      <c r="F30" s="720">
        <v>124.8</v>
      </c>
      <c r="G30" s="1"/>
      <c r="H30" s="1"/>
      <c r="I30" s="26"/>
      <c r="J30" s="26"/>
      <c r="K30" s="26"/>
      <c r="L30" s="122"/>
      <c r="M30" s="122"/>
      <c r="N30" s="122"/>
      <c r="O30" s="122"/>
    </row>
    <row r="31" spans="1:15" ht="117" customHeight="1">
      <c r="A31" s="122"/>
      <c r="B31" s="1359"/>
      <c r="C31" s="1324"/>
      <c r="D31" s="1360"/>
      <c r="E31" s="1324"/>
      <c r="F31" s="1326"/>
      <c r="G31" s="160"/>
      <c r="H31" s="161"/>
      <c r="I31" s="26"/>
      <c r="J31" s="26"/>
      <c r="K31" s="26"/>
      <c r="L31" s="122"/>
      <c r="M31" s="122"/>
      <c r="N31" s="122"/>
      <c r="O31" s="122"/>
    </row>
    <row r="32" spans="1:15" ht="60.75" customHeight="1">
      <c r="A32" s="122"/>
      <c r="B32" s="834" t="s">
        <v>1</v>
      </c>
      <c r="C32" s="834" t="s">
        <v>240</v>
      </c>
      <c r="D32" s="834" t="s">
        <v>242</v>
      </c>
      <c r="E32" s="868" t="s">
        <v>266</v>
      </c>
      <c r="F32" s="822" t="s">
        <v>244</v>
      </c>
      <c r="G32" s="921"/>
      <c r="H32" s="161"/>
      <c r="I32" s="26"/>
      <c r="J32" s="26"/>
      <c r="K32" s="26"/>
      <c r="L32" s="122"/>
      <c r="M32" s="122"/>
      <c r="N32" s="122"/>
      <c r="O32" s="122"/>
    </row>
    <row r="33" spans="1:15" ht="32.450000000000003" customHeight="1">
      <c r="A33" s="122"/>
      <c r="B33" s="162">
        <v>50685</v>
      </c>
      <c r="C33" s="163" t="s">
        <v>267</v>
      </c>
      <c r="D33" s="164">
        <v>50</v>
      </c>
      <c r="E33" s="1182">
        <f>F33/1.2</f>
        <v>106.66666666666667</v>
      </c>
      <c r="F33" s="1183">
        <v>128</v>
      </c>
      <c r="G33" s="160"/>
      <c r="H33" s="161"/>
      <c r="I33" s="26"/>
      <c r="J33" s="26"/>
      <c r="K33" s="26"/>
      <c r="L33" s="122"/>
      <c r="M33" s="122"/>
      <c r="N33" s="122"/>
      <c r="O33" s="122"/>
    </row>
    <row r="34" spans="1:15" ht="27" customHeight="1">
      <c r="A34" s="122"/>
      <c r="B34" s="165">
        <v>15408</v>
      </c>
      <c r="C34" s="166" t="s">
        <v>268</v>
      </c>
      <c r="D34" s="167">
        <v>50</v>
      </c>
      <c r="E34" s="1184">
        <v>100</v>
      </c>
      <c r="F34" s="1185">
        <f t="shared" si="0"/>
        <v>120</v>
      </c>
      <c r="G34" s="160"/>
      <c r="H34" s="161"/>
      <c r="I34" s="26"/>
      <c r="J34" s="26"/>
      <c r="K34" s="26"/>
      <c r="L34" s="122"/>
      <c r="M34" s="122"/>
      <c r="N34" s="122"/>
      <c r="O34" s="122"/>
    </row>
    <row r="35" spans="1:15" ht="31.5">
      <c r="A35" s="78"/>
      <c r="B35" s="168">
        <v>50174</v>
      </c>
      <c r="C35" s="169" t="s">
        <v>269</v>
      </c>
      <c r="D35" s="170">
        <v>50</v>
      </c>
      <c r="E35" s="171" t="s">
        <v>7</v>
      </c>
      <c r="F35" s="713">
        <v>98</v>
      </c>
      <c r="G35" s="160"/>
      <c r="H35" s="161"/>
      <c r="I35" s="26"/>
      <c r="J35" s="26"/>
      <c r="K35" s="26"/>
      <c r="L35" s="122"/>
      <c r="M35" s="122"/>
      <c r="O35" s="122"/>
    </row>
    <row r="36" spans="1:15" ht="31.5">
      <c r="A36" s="78"/>
      <c r="B36" s="172">
        <v>50496</v>
      </c>
      <c r="C36" s="169" t="s">
        <v>270</v>
      </c>
      <c r="D36" s="170">
        <v>60</v>
      </c>
      <c r="E36" s="171">
        <v>96.67</v>
      </c>
      <c r="F36" s="713">
        <v>116</v>
      </c>
      <c r="G36" s="160"/>
      <c r="H36" s="161"/>
      <c r="I36" s="26"/>
      <c r="J36" s="26"/>
      <c r="K36" s="26"/>
      <c r="L36" s="122"/>
      <c r="M36" s="122"/>
      <c r="O36" s="122"/>
    </row>
    <row r="37" spans="1:15" ht="31.5">
      <c r="A37" s="26"/>
      <c r="B37" s="173">
        <v>15024</v>
      </c>
      <c r="C37" s="169" t="s">
        <v>271</v>
      </c>
      <c r="D37" s="170">
        <v>65</v>
      </c>
      <c r="E37" s="171">
        <f t="shared" si="1"/>
        <v>70.833333333333343</v>
      </c>
      <c r="F37" s="713">
        <v>85</v>
      </c>
      <c r="G37" s="160"/>
      <c r="H37" s="161"/>
      <c r="I37" s="26"/>
      <c r="J37" s="26"/>
      <c r="K37" s="26"/>
      <c r="L37" s="122"/>
      <c r="M37" s="122"/>
      <c r="O37" s="122"/>
    </row>
    <row r="38" spans="1:15" ht="31.5">
      <c r="A38" s="26"/>
      <c r="B38" s="173">
        <v>15022</v>
      </c>
      <c r="C38" s="169" t="s">
        <v>272</v>
      </c>
      <c r="D38" s="170">
        <v>75</v>
      </c>
      <c r="E38" s="171">
        <f t="shared" si="1"/>
        <v>99.6</v>
      </c>
      <c r="F38" s="713">
        <v>119.52</v>
      </c>
      <c r="G38" s="160"/>
      <c r="H38" s="161"/>
      <c r="I38" s="26"/>
      <c r="J38" s="26"/>
      <c r="K38" s="26"/>
      <c r="L38" s="122"/>
      <c r="M38" s="122"/>
      <c r="O38" s="122"/>
    </row>
    <row r="39" spans="1:15">
      <c r="A39" s="26"/>
      <c r="B39" s="174"/>
      <c r="C39" s="175" t="s">
        <v>273</v>
      </c>
      <c r="D39" s="128">
        <v>50</v>
      </c>
      <c r="E39" s="176">
        <v>15</v>
      </c>
      <c r="F39" s="714">
        <f t="shared" si="0"/>
        <v>18</v>
      </c>
      <c r="G39" s="160"/>
      <c r="H39" s="161"/>
      <c r="I39" s="26"/>
      <c r="J39" s="26"/>
      <c r="K39" s="26"/>
      <c r="L39" s="122"/>
      <c r="M39" s="122"/>
      <c r="O39" s="122"/>
    </row>
    <row r="40" spans="1:15">
      <c r="A40" s="26"/>
      <c r="B40" s="174"/>
      <c r="C40" s="129" t="s">
        <v>274</v>
      </c>
      <c r="D40" s="177">
        <v>50</v>
      </c>
      <c r="E40" s="130">
        <f t="shared" si="1"/>
        <v>15.116666666666667</v>
      </c>
      <c r="F40" s="714">
        <v>18.14</v>
      </c>
      <c r="G40" s="160"/>
      <c r="H40" s="161"/>
      <c r="I40" s="26"/>
      <c r="J40" s="26"/>
      <c r="K40" s="26"/>
      <c r="L40" s="122"/>
      <c r="M40" s="122"/>
      <c r="O40" s="122"/>
    </row>
    <row r="41" spans="1:15">
      <c r="A41" s="26"/>
      <c r="B41" s="174"/>
      <c r="C41" s="175" t="s">
        <v>275</v>
      </c>
      <c r="D41" s="128">
        <v>50</v>
      </c>
      <c r="E41" s="176">
        <f t="shared" si="1"/>
        <v>25.2</v>
      </c>
      <c r="F41" s="714">
        <v>30.24</v>
      </c>
      <c r="G41" s="178" t="s">
        <v>7</v>
      </c>
      <c r="H41" s="178"/>
      <c r="I41" s="26"/>
      <c r="J41" s="26"/>
      <c r="K41" s="26"/>
      <c r="L41" s="122"/>
      <c r="M41" s="122"/>
      <c r="O41" s="122"/>
    </row>
    <row r="42" spans="1:15">
      <c r="A42" s="26"/>
      <c r="B42" s="174">
        <v>10589</v>
      </c>
      <c r="C42" s="129" t="s">
        <v>276</v>
      </c>
      <c r="D42" s="177"/>
      <c r="E42" s="130">
        <v>8.33</v>
      </c>
      <c r="F42" s="714">
        <v>10</v>
      </c>
      <c r="G42" s="160"/>
      <c r="H42" s="161"/>
      <c r="I42" s="26"/>
      <c r="J42" s="26"/>
      <c r="K42" s="26"/>
      <c r="L42" s="122"/>
      <c r="M42" s="122"/>
      <c r="O42" s="122"/>
    </row>
    <row r="43" spans="1:15">
      <c r="A43" s="26"/>
      <c r="B43" s="174"/>
      <c r="C43" s="175" t="s">
        <v>277</v>
      </c>
      <c r="D43" s="128">
        <v>50</v>
      </c>
      <c r="E43" s="176">
        <f t="shared" si="1"/>
        <v>33.200000000000003</v>
      </c>
      <c r="F43" s="714">
        <v>39.840000000000003</v>
      </c>
      <c r="G43" s="1361"/>
      <c r="H43" s="1362"/>
      <c r="I43" s="26"/>
      <c r="J43" s="26"/>
      <c r="K43" s="26"/>
      <c r="L43" s="122"/>
      <c r="M43" s="122"/>
      <c r="O43" s="122"/>
    </row>
    <row r="44" spans="1:15">
      <c r="A44" s="26"/>
      <c r="B44" s="174"/>
      <c r="C44" s="129" t="s">
        <v>278</v>
      </c>
      <c r="D44" s="177">
        <v>50</v>
      </c>
      <c r="E44" s="130">
        <v>41</v>
      </c>
      <c r="F44" s="714">
        <f t="shared" si="0"/>
        <v>49.199999999999996</v>
      </c>
      <c r="G44" s="160"/>
      <c r="H44" s="161"/>
      <c r="I44" s="26"/>
      <c r="J44" s="26"/>
      <c r="K44" s="26"/>
      <c r="L44" s="122"/>
      <c r="M44" s="122"/>
      <c r="O44" s="122"/>
    </row>
    <row r="45" spans="1:15">
      <c r="A45" s="26"/>
      <c r="B45" s="174"/>
      <c r="C45" s="175" t="s">
        <v>279</v>
      </c>
      <c r="D45" s="128">
        <v>50</v>
      </c>
      <c r="E45" s="176">
        <f t="shared" si="1"/>
        <v>50.4</v>
      </c>
      <c r="F45" s="714">
        <v>60.48</v>
      </c>
      <c r="G45" s="160"/>
      <c r="H45" s="161"/>
      <c r="I45" s="26"/>
      <c r="J45" s="26"/>
      <c r="K45" s="26"/>
      <c r="L45" s="122"/>
      <c r="M45" s="122"/>
      <c r="O45" s="122"/>
    </row>
    <row r="46" spans="1:15">
      <c r="A46" s="26"/>
      <c r="B46" s="174"/>
      <c r="C46" s="129" t="s">
        <v>280</v>
      </c>
      <c r="D46" s="128">
        <v>50</v>
      </c>
      <c r="E46" s="130">
        <f t="shared" si="1"/>
        <v>58.1</v>
      </c>
      <c r="F46" s="714">
        <v>69.72</v>
      </c>
      <c r="G46" s="160"/>
      <c r="H46" s="161"/>
      <c r="I46" s="26"/>
      <c r="J46" s="26"/>
      <c r="K46" s="26"/>
      <c r="L46" s="122"/>
      <c r="M46" s="122"/>
      <c r="O46" s="122"/>
    </row>
    <row r="47" spans="1:15">
      <c r="A47" s="26"/>
      <c r="B47" s="174"/>
      <c r="C47" s="179" t="s">
        <v>281</v>
      </c>
      <c r="D47" s="128">
        <v>50</v>
      </c>
      <c r="E47" s="180">
        <v>67.2</v>
      </c>
      <c r="F47" s="714">
        <f t="shared" si="0"/>
        <v>80.64</v>
      </c>
      <c r="G47" s="160"/>
      <c r="H47" s="161"/>
      <c r="I47" s="26"/>
      <c r="J47" s="26"/>
      <c r="K47" s="26"/>
      <c r="L47" s="122"/>
      <c r="M47" s="122"/>
      <c r="O47" s="122"/>
    </row>
    <row r="48" spans="1:15" s="141" customFormat="1" ht="30">
      <c r="A48" s="142"/>
      <c r="B48" s="1363" t="s">
        <v>7</v>
      </c>
      <c r="C48" s="1363"/>
      <c r="D48" s="1363"/>
      <c r="E48" s="1363"/>
      <c r="F48" s="1363"/>
      <c r="G48" s="142"/>
      <c r="H48" s="142"/>
      <c r="I48" s="142"/>
      <c r="J48" s="142"/>
      <c r="K48" s="142"/>
      <c r="L48" s="142"/>
      <c r="M48" s="142"/>
      <c r="N48" s="142"/>
      <c r="O48" s="142"/>
    </row>
    <row r="49" spans="1:15" ht="30">
      <c r="A49" s="122"/>
      <c r="B49" s="182" t="s">
        <v>282</v>
      </c>
      <c r="C49" s="182"/>
      <c r="D49" s="182"/>
      <c r="E49" s="182"/>
      <c r="F49" s="181"/>
      <c r="G49" s="26"/>
      <c r="H49" s="26"/>
      <c r="I49" s="26"/>
      <c r="J49" s="26"/>
      <c r="K49" s="26"/>
      <c r="L49" s="122"/>
      <c r="M49" s="122"/>
      <c r="N49" s="122"/>
      <c r="O49" s="122"/>
    </row>
    <row r="50" spans="1:15" ht="63">
      <c r="A50" s="122"/>
      <c r="B50" s="834" t="s">
        <v>1</v>
      </c>
      <c r="C50" s="834" t="s">
        <v>283</v>
      </c>
      <c r="D50" s="834" t="s">
        <v>284</v>
      </c>
      <c r="E50" s="834" t="s">
        <v>285</v>
      </c>
      <c r="F50" s="26"/>
      <c r="G50" s="26"/>
      <c r="H50" s="26"/>
      <c r="I50" s="26"/>
      <c r="J50" s="26"/>
      <c r="K50" s="122"/>
      <c r="L50" s="122"/>
      <c r="M50" s="122"/>
      <c r="N50" s="122"/>
    </row>
    <row r="51" spans="1:15" ht="47.25">
      <c r="A51" s="122"/>
      <c r="B51" s="183">
        <v>11215</v>
      </c>
      <c r="C51" s="184" t="s">
        <v>286</v>
      </c>
      <c r="D51" s="183">
        <v>51.01</v>
      </c>
      <c r="E51" s="711">
        <f t="shared" ref="E51:E54" si="2">D51*1.2</f>
        <v>61.211999999999996</v>
      </c>
      <c r="F51" s="1364"/>
      <c r="G51" s="1364"/>
      <c r="H51" s="26"/>
      <c r="I51" s="26"/>
      <c r="J51" s="26"/>
      <c r="K51" s="122"/>
      <c r="L51" s="122"/>
      <c r="M51" s="122"/>
      <c r="N51" s="122"/>
    </row>
    <row r="52" spans="1:15" s="663" customFormat="1" ht="47.25">
      <c r="A52" s="122"/>
      <c r="B52" s="183">
        <v>51836</v>
      </c>
      <c r="C52" s="184" t="s">
        <v>1584</v>
      </c>
      <c r="D52" s="183">
        <v>56.78</v>
      </c>
      <c r="E52" s="711">
        <v>68.14</v>
      </c>
      <c r="F52" s="1364"/>
      <c r="G52" s="1364"/>
      <c r="H52" s="664"/>
      <c r="I52" s="664"/>
      <c r="J52" s="664"/>
      <c r="K52" s="122"/>
      <c r="L52" s="122"/>
      <c r="M52" s="122"/>
      <c r="N52" s="122"/>
    </row>
    <row r="53" spans="1:15" ht="47.25">
      <c r="A53" s="122"/>
      <c r="B53" s="185">
        <v>51837</v>
      </c>
      <c r="C53" s="184" t="s">
        <v>287</v>
      </c>
      <c r="D53" s="186">
        <v>67.19</v>
      </c>
      <c r="E53" s="712">
        <f t="shared" si="2"/>
        <v>80.628</v>
      </c>
      <c r="F53" s="1364"/>
      <c r="G53" s="1364"/>
      <c r="H53" s="26"/>
      <c r="I53" s="26"/>
      <c r="J53" s="26"/>
      <c r="K53" s="122"/>
      <c r="L53" s="122"/>
      <c r="M53" s="122"/>
      <c r="N53" s="122"/>
    </row>
    <row r="54" spans="1:15" ht="47.25">
      <c r="A54" s="122"/>
      <c r="B54" s="185">
        <v>11092</v>
      </c>
      <c r="C54" s="184" t="s">
        <v>288</v>
      </c>
      <c r="D54" s="186">
        <v>73.13</v>
      </c>
      <c r="E54" s="712">
        <f t="shared" si="2"/>
        <v>87.755999999999986</v>
      </c>
      <c r="F54" s="1364"/>
      <c r="G54" s="1364"/>
      <c r="H54" s="26"/>
      <c r="I54" s="26"/>
      <c r="J54" s="26"/>
      <c r="K54" s="122"/>
      <c r="L54" s="122"/>
      <c r="M54" s="122"/>
      <c r="N54" s="122"/>
    </row>
    <row r="55" spans="1:15" ht="18.75">
      <c r="A55" s="122"/>
      <c r="B55" s="187"/>
      <c r="C55" s="188"/>
      <c r="D55" s="189"/>
      <c r="E55" s="190"/>
      <c r="F55" s="190"/>
      <c r="G55" s="26"/>
      <c r="H55" s="26"/>
      <c r="I55" s="26"/>
      <c r="J55" s="26"/>
      <c r="K55" s="26"/>
      <c r="L55" s="122"/>
      <c r="M55" s="122"/>
      <c r="N55" s="122"/>
      <c r="O55" s="122"/>
    </row>
    <row r="56" spans="1:15" ht="33.75" customHeight="1">
      <c r="A56" s="122"/>
      <c r="B56" s="1331" t="s">
        <v>289</v>
      </c>
      <c r="C56" s="1365"/>
      <c r="D56" s="1365"/>
      <c r="E56" s="1365"/>
      <c r="F56" s="1366"/>
      <c r="G56" s="191"/>
      <c r="H56" s="26"/>
      <c r="I56" s="26"/>
      <c r="J56" s="26"/>
      <c r="K56" s="26"/>
      <c r="L56" s="122"/>
      <c r="M56" s="122"/>
      <c r="N56" s="122"/>
      <c r="O56" s="122"/>
    </row>
    <row r="57" spans="1:15" ht="47.25">
      <c r="A57" s="122"/>
      <c r="B57" s="834" t="s">
        <v>1</v>
      </c>
      <c r="C57" s="834" t="s">
        <v>283</v>
      </c>
      <c r="D57" s="834" t="s">
        <v>290</v>
      </c>
      <c r="E57" s="834" t="s">
        <v>291</v>
      </c>
      <c r="F57" s="834" t="s">
        <v>292</v>
      </c>
      <c r="G57" s="191"/>
      <c r="H57" s="192"/>
      <c r="I57" s="26"/>
      <c r="J57" s="26"/>
      <c r="K57" s="26"/>
      <c r="L57" s="122"/>
      <c r="M57" s="122"/>
      <c r="N57" s="122"/>
      <c r="O57" s="122"/>
    </row>
    <row r="58" spans="1:15" ht="18.75">
      <c r="A58" s="122"/>
      <c r="B58" s="193">
        <v>51353</v>
      </c>
      <c r="C58" s="842" t="s">
        <v>293</v>
      </c>
      <c r="D58" s="135" t="s">
        <v>294</v>
      </c>
      <c r="E58" s="135">
        <v>0.59</v>
      </c>
      <c r="F58" s="708">
        <f t="shared" si="0"/>
        <v>0.70799999999999996</v>
      </c>
      <c r="G58" s="191"/>
      <c r="H58" s="26"/>
      <c r="I58" s="26"/>
      <c r="J58" s="26"/>
      <c r="K58" s="26"/>
      <c r="L58" s="122"/>
      <c r="M58" s="122"/>
      <c r="N58" s="122"/>
      <c r="O58" s="122"/>
    </row>
    <row r="59" spans="1:15" ht="18.75">
      <c r="A59" s="122"/>
      <c r="B59" s="135">
        <v>11046</v>
      </c>
      <c r="C59" s="842" t="s">
        <v>295</v>
      </c>
      <c r="D59" s="135" t="s">
        <v>294</v>
      </c>
      <c r="E59" s="135">
        <v>0.48</v>
      </c>
      <c r="F59" s="709">
        <v>0.57999999999999996</v>
      </c>
      <c r="G59" s="191"/>
      <c r="H59" s="26"/>
      <c r="I59" s="26"/>
      <c r="J59" s="26"/>
      <c r="K59" s="26"/>
      <c r="L59" s="122"/>
      <c r="M59" s="122"/>
      <c r="N59" s="122"/>
      <c r="O59" s="122"/>
    </row>
    <row r="60" spans="1:15" ht="32.25">
      <c r="A60" s="122"/>
      <c r="B60" s="135">
        <v>51351</v>
      </c>
      <c r="C60" s="843" t="s">
        <v>296</v>
      </c>
      <c r="D60" s="135" t="s">
        <v>294</v>
      </c>
      <c r="E60" s="135">
        <v>0.95</v>
      </c>
      <c r="F60" s="709">
        <f t="shared" si="0"/>
        <v>1.1399999999999999</v>
      </c>
      <c r="G60" s="191"/>
      <c r="H60" s="26"/>
      <c r="I60" s="26"/>
      <c r="J60" s="26"/>
      <c r="K60" s="26"/>
      <c r="L60" s="122"/>
      <c r="M60" s="122"/>
      <c r="N60" s="122"/>
      <c r="O60" s="122"/>
    </row>
    <row r="61" spans="1:15" ht="31.5">
      <c r="A61" s="122"/>
      <c r="B61" s="135">
        <v>51352</v>
      </c>
      <c r="C61" s="843" t="s">
        <v>297</v>
      </c>
      <c r="D61" s="135" t="s">
        <v>294</v>
      </c>
      <c r="E61" s="194">
        <v>0.92</v>
      </c>
      <c r="F61" s="710">
        <f t="shared" si="0"/>
        <v>1.1040000000000001</v>
      </c>
      <c r="G61" s="26"/>
      <c r="H61" s="26"/>
      <c r="I61" s="26"/>
      <c r="J61" s="26"/>
      <c r="K61" s="26"/>
      <c r="L61" s="122"/>
      <c r="M61" s="122"/>
      <c r="N61" s="122"/>
      <c r="O61" s="122"/>
    </row>
    <row r="62" spans="1:15" ht="33" customHeight="1">
      <c r="A62" s="122"/>
      <c r="B62" s="135">
        <v>11049</v>
      </c>
      <c r="C62" s="843" t="s">
        <v>298</v>
      </c>
      <c r="D62" s="135" t="s">
        <v>294</v>
      </c>
      <c r="E62" s="194">
        <v>0.75</v>
      </c>
      <c r="F62" s="710">
        <v>0.9</v>
      </c>
      <c r="G62" s="26"/>
      <c r="H62" s="26"/>
      <c r="I62" s="26"/>
      <c r="J62" s="26"/>
      <c r="K62" s="26"/>
      <c r="L62" s="122"/>
      <c r="M62" s="122"/>
      <c r="N62" s="122"/>
      <c r="O62" s="122"/>
    </row>
    <row r="63" spans="1:15" ht="15">
      <c r="A63" s="122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122"/>
      <c r="M63" s="122"/>
      <c r="N63" s="122"/>
      <c r="O63" s="122"/>
    </row>
    <row r="64" spans="1:15" ht="30">
      <c r="A64" s="26"/>
      <c r="B64" s="1331" t="s">
        <v>299</v>
      </c>
      <c r="C64" s="1365"/>
      <c r="D64" s="1365"/>
      <c r="E64" s="1365"/>
      <c r="F64" s="1366"/>
      <c r="G64" s="26"/>
      <c r="H64" s="26"/>
      <c r="I64" s="26"/>
      <c r="J64" s="26"/>
      <c r="K64" s="26"/>
      <c r="L64" s="122"/>
      <c r="M64" s="122"/>
      <c r="N64" s="122"/>
      <c r="O64" s="122"/>
    </row>
    <row r="65" spans="1:15" ht="22.5">
      <c r="A65" s="78"/>
      <c r="B65" s="1367" t="s">
        <v>300</v>
      </c>
      <c r="C65" s="1368"/>
      <c r="D65" s="1368"/>
      <c r="E65" s="1368"/>
      <c r="F65" s="1369"/>
      <c r="G65" s="26"/>
      <c r="H65" s="26"/>
      <c r="I65" s="26"/>
      <c r="J65" s="26"/>
      <c r="K65" s="26"/>
      <c r="L65" s="122"/>
      <c r="M65" s="122"/>
      <c r="N65" s="122"/>
      <c r="O65" s="122"/>
    </row>
    <row r="66" spans="1:15" ht="63">
      <c r="A66" s="124"/>
      <c r="B66" s="834" t="s">
        <v>1</v>
      </c>
      <c r="C66" s="834" t="s">
        <v>301</v>
      </c>
      <c r="D66" s="834" t="s">
        <v>302</v>
      </c>
      <c r="E66" s="834" t="s">
        <v>303</v>
      </c>
      <c r="F66" s="834" t="s">
        <v>304</v>
      </c>
      <c r="G66" s="26"/>
      <c r="H66" s="26"/>
      <c r="I66" s="122"/>
      <c r="J66" s="122"/>
      <c r="K66" s="122"/>
      <c r="L66" s="122"/>
      <c r="M66" s="195"/>
      <c r="N66" s="122"/>
      <c r="O66" s="122"/>
    </row>
    <row r="67" spans="1:15" ht="31.5" hidden="1">
      <c r="A67" s="124"/>
      <c r="B67" s="196">
        <v>10636</v>
      </c>
      <c r="C67" s="197" t="s">
        <v>305</v>
      </c>
      <c r="D67" s="198">
        <v>6</v>
      </c>
      <c r="E67" s="198">
        <v>25.82</v>
      </c>
      <c r="F67" s="198"/>
      <c r="G67" s="26"/>
      <c r="H67" s="26"/>
      <c r="I67" s="122"/>
      <c r="J67" s="122"/>
      <c r="K67" s="122"/>
      <c r="L67" s="122"/>
      <c r="M67" s="122"/>
      <c r="N67" s="122"/>
      <c r="O67" s="122"/>
    </row>
    <row r="68" spans="1:15" ht="31.5">
      <c r="A68" s="124"/>
      <c r="B68" s="199">
        <v>15254</v>
      </c>
      <c r="C68" s="197" t="s">
        <v>306</v>
      </c>
      <c r="D68" s="199">
        <v>6</v>
      </c>
      <c r="E68" s="200">
        <f t="shared" ref="E68:E92" si="3">F68/1.2</f>
        <v>16.483333333333334</v>
      </c>
      <c r="F68" s="705">
        <v>19.78</v>
      </c>
      <c r="G68" s="26"/>
      <c r="H68" s="26"/>
      <c r="I68" s="122"/>
      <c r="J68" s="122"/>
      <c r="K68" s="122"/>
      <c r="L68" s="122"/>
      <c r="M68" s="122"/>
      <c r="N68" s="122"/>
      <c r="O68" s="122"/>
    </row>
    <row r="69" spans="1:15" ht="31.5" hidden="1">
      <c r="A69" s="124"/>
      <c r="B69" s="199">
        <v>50222</v>
      </c>
      <c r="C69" s="197" t="s">
        <v>307</v>
      </c>
      <c r="D69" s="199">
        <v>6</v>
      </c>
      <c r="E69" s="200">
        <f t="shared" si="3"/>
        <v>17.341666666666665</v>
      </c>
      <c r="F69" s="706">
        <v>20.81</v>
      </c>
      <c r="G69" s="26"/>
      <c r="H69" s="26"/>
      <c r="I69" s="122"/>
      <c r="J69" s="122"/>
      <c r="K69" s="122"/>
      <c r="L69" s="122"/>
      <c r="M69" s="122"/>
      <c r="N69" s="122"/>
      <c r="O69" s="122"/>
    </row>
    <row r="70" spans="1:15" ht="31.5">
      <c r="A70" s="201"/>
      <c r="B70" s="202">
        <v>51601</v>
      </c>
      <c r="C70" s="197" t="s">
        <v>308</v>
      </c>
      <c r="D70" s="203">
        <v>6</v>
      </c>
      <c r="E70" s="200">
        <f t="shared" si="3"/>
        <v>24.725000000000001</v>
      </c>
      <c r="F70" s="707">
        <v>29.67</v>
      </c>
      <c r="G70" s="160"/>
      <c r="H70" s="161"/>
      <c r="I70" s="122"/>
      <c r="J70" s="122"/>
      <c r="K70" s="122"/>
      <c r="L70" s="122"/>
      <c r="M70" s="122"/>
      <c r="N70" s="122"/>
      <c r="O70" s="122"/>
    </row>
    <row r="71" spans="1:15" ht="27" customHeight="1">
      <c r="A71" s="124"/>
      <c r="B71" s="204">
        <v>50570</v>
      </c>
      <c r="C71" s="205" t="s">
        <v>309</v>
      </c>
      <c r="D71" s="206">
        <v>6</v>
      </c>
      <c r="E71" s="200">
        <f t="shared" si="3"/>
        <v>16.900000000000002</v>
      </c>
      <c r="F71" s="707">
        <v>20.28</v>
      </c>
      <c r="G71" s="160"/>
      <c r="H71" s="161"/>
      <c r="I71" s="122"/>
      <c r="J71" s="122"/>
      <c r="K71" s="122"/>
      <c r="L71" s="122"/>
      <c r="M71" s="122"/>
      <c r="N71" s="122"/>
      <c r="O71" s="122"/>
    </row>
    <row r="72" spans="1:15" ht="33">
      <c r="A72" s="1222" t="s">
        <v>1797</v>
      </c>
      <c r="B72" s="1217">
        <v>50225</v>
      </c>
      <c r="C72" s="1218" t="s">
        <v>310</v>
      </c>
      <c r="D72" s="1219">
        <v>6</v>
      </c>
      <c r="E72" s="1220">
        <v>15.83</v>
      </c>
      <c r="F72" s="1221">
        <f>E72*1.2</f>
        <v>18.995999999999999</v>
      </c>
      <c r="G72" s="160"/>
      <c r="H72" s="161"/>
      <c r="I72" s="122"/>
      <c r="J72" s="122"/>
      <c r="K72" s="122"/>
      <c r="L72" s="122"/>
      <c r="M72" s="122"/>
      <c r="N72" s="122"/>
      <c r="O72" s="122"/>
    </row>
    <row r="73" spans="1:15" ht="15">
      <c r="A73" s="78"/>
      <c r="B73" s="80"/>
      <c r="C73" s="208"/>
      <c r="D73" s="80"/>
      <c r="E73" s="80"/>
      <c r="F73" s="80"/>
      <c r="G73" s="80"/>
      <c r="H73" s="80"/>
      <c r="I73" s="26"/>
      <c r="J73" s="26"/>
      <c r="K73" s="26"/>
      <c r="L73" s="26"/>
      <c r="M73" s="26"/>
      <c r="N73" s="26"/>
      <c r="O73" s="26"/>
    </row>
    <row r="74" spans="1:15" ht="30">
      <c r="A74" s="78"/>
      <c r="B74" s="1370" t="s">
        <v>311</v>
      </c>
      <c r="C74" s="1338"/>
      <c r="D74" s="1338"/>
      <c r="E74" s="1338"/>
      <c r="F74" s="1338"/>
      <c r="G74" s="1338"/>
      <c r="H74" s="1339"/>
      <c r="I74" s="26"/>
      <c r="J74" s="26"/>
      <c r="K74" s="26"/>
      <c r="L74" s="122"/>
      <c r="M74" s="122"/>
      <c r="N74" s="122"/>
      <c r="O74" s="122"/>
    </row>
    <row r="75" spans="1:15" ht="19.5">
      <c r="A75" s="78"/>
      <c r="B75" s="1337" t="s">
        <v>312</v>
      </c>
      <c r="C75" s="1338"/>
      <c r="D75" s="1338"/>
      <c r="E75" s="1338"/>
      <c r="F75" s="1338"/>
      <c r="G75" s="1338"/>
      <c r="H75" s="1339"/>
      <c r="I75" s="26"/>
      <c r="J75" s="26"/>
      <c r="K75" s="26"/>
      <c r="L75" s="122"/>
      <c r="M75" s="122"/>
      <c r="N75" s="122"/>
      <c r="O75" s="122"/>
    </row>
    <row r="76" spans="1:15" ht="31.5">
      <c r="A76" s="124"/>
      <c r="B76" s="77"/>
      <c r="C76" s="127" t="s">
        <v>241</v>
      </c>
      <c r="D76" s="209"/>
      <c r="E76" s="210" t="s">
        <v>313</v>
      </c>
      <c r="F76" s="210" t="s">
        <v>313</v>
      </c>
      <c r="G76" s="122"/>
      <c r="H76" s="122"/>
      <c r="I76" s="122"/>
      <c r="J76" s="122"/>
      <c r="K76" s="122"/>
      <c r="L76" s="122"/>
      <c r="M76" s="122"/>
    </row>
    <row r="77" spans="1:15" ht="63">
      <c r="A77" s="124"/>
      <c r="B77" s="834" t="s">
        <v>1</v>
      </c>
      <c r="C77" s="834" t="s">
        <v>311</v>
      </c>
      <c r="D77" s="834" t="s">
        <v>302</v>
      </c>
      <c r="E77" s="834" t="s">
        <v>243</v>
      </c>
      <c r="F77" s="834" t="s">
        <v>314</v>
      </c>
      <c r="G77" s="122"/>
      <c r="H77" s="122"/>
      <c r="I77" s="122"/>
      <c r="J77" s="122"/>
      <c r="K77" s="122"/>
      <c r="L77" s="122"/>
      <c r="M77" s="122"/>
    </row>
    <row r="78" spans="1:15" ht="31.5">
      <c r="A78" s="124"/>
      <c r="B78" s="202">
        <v>11084</v>
      </c>
      <c r="C78" s="1255" t="s">
        <v>315</v>
      </c>
      <c r="D78" s="1256">
        <v>12</v>
      </c>
      <c r="E78" s="1257">
        <f t="shared" si="3"/>
        <v>7.6666666666666661</v>
      </c>
      <c r="F78" s="1205">
        <v>9.1999999999999993</v>
      </c>
      <c r="G78" s="122"/>
      <c r="H78" s="122"/>
      <c r="I78" s="122"/>
      <c r="J78" s="122"/>
      <c r="K78" s="122"/>
      <c r="L78" s="122"/>
      <c r="M78" s="122"/>
    </row>
    <row r="79" spans="1:15" ht="31.5">
      <c r="A79" s="124"/>
      <c r="B79" s="202">
        <v>10095</v>
      </c>
      <c r="C79" s="1207" t="s">
        <v>1793</v>
      </c>
      <c r="D79" s="206">
        <v>12</v>
      </c>
      <c r="E79" s="212">
        <v>5.97</v>
      </c>
      <c r="F79" s="694">
        <v>7.16</v>
      </c>
      <c r="G79" s="122"/>
      <c r="H79" s="122"/>
      <c r="I79" s="122"/>
      <c r="J79" s="122"/>
      <c r="K79" s="122"/>
      <c r="L79" s="122"/>
      <c r="M79" s="122"/>
    </row>
    <row r="80" spans="1:15" ht="31.5">
      <c r="A80" s="124"/>
      <c r="B80" s="202">
        <v>51622</v>
      </c>
      <c r="C80" s="1207" t="s">
        <v>1794</v>
      </c>
      <c r="D80" s="206"/>
      <c r="E80" s="212">
        <v>8.18</v>
      </c>
      <c r="F80" s="694">
        <v>9.82</v>
      </c>
      <c r="G80" s="122"/>
      <c r="H80" s="122"/>
      <c r="I80" s="122"/>
      <c r="J80" s="122"/>
      <c r="K80" s="122"/>
      <c r="L80" s="122"/>
      <c r="M80" s="122"/>
    </row>
    <row r="81" spans="1:15" ht="31.5">
      <c r="A81" s="124"/>
      <c r="B81" s="202">
        <v>11613</v>
      </c>
      <c r="C81" s="1207" t="s">
        <v>1795</v>
      </c>
      <c r="D81" s="206">
        <v>18</v>
      </c>
      <c r="E81" s="212">
        <v>15</v>
      </c>
      <c r="F81" s="694">
        <f t="shared" ref="F81:F138" si="4">E81*1.2</f>
        <v>18</v>
      </c>
      <c r="G81" s="122"/>
      <c r="H81" s="122"/>
      <c r="I81" s="122"/>
      <c r="J81" s="122"/>
      <c r="K81" s="122"/>
      <c r="L81" s="122"/>
      <c r="M81" s="122"/>
    </row>
    <row r="82" spans="1:15" ht="31.5">
      <c r="A82" s="124"/>
      <c r="B82" s="202">
        <v>51623</v>
      </c>
      <c r="C82" s="1207" t="s">
        <v>1796</v>
      </c>
      <c r="D82" s="206"/>
      <c r="E82" s="212">
        <v>21.15</v>
      </c>
      <c r="F82" s="694">
        <v>25.38</v>
      </c>
      <c r="G82" s="122"/>
      <c r="H82" s="122"/>
      <c r="I82" s="122"/>
      <c r="J82" s="122"/>
      <c r="K82" s="122"/>
      <c r="L82" s="122"/>
      <c r="M82" s="122"/>
    </row>
    <row r="83" spans="1:15" ht="31.5">
      <c r="A83" s="124"/>
      <c r="B83" s="202">
        <v>50247</v>
      </c>
      <c r="C83" s="211" t="s">
        <v>316</v>
      </c>
      <c r="D83" s="206">
        <v>6</v>
      </c>
      <c r="E83" s="212">
        <v>12.24</v>
      </c>
      <c r="F83" s="694">
        <f t="shared" si="4"/>
        <v>14.687999999999999</v>
      </c>
      <c r="G83" s="122"/>
      <c r="H83" s="122"/>
      <c r="I83" s="122"/>
      <c r="J83" s="122"/>
      <c r="K83" s="122"/>
      <c r="L83" s="122"/>
      <c r="M83" s="122"/>
    </row>
    <row r="84" spans="1:15" ht="15">
      <c r="A84" s="122"/>
      <c r="B84" s="77"/>
      <c r="C84" s="77"/>
      <c r="D84" s="77"/>
      <c r="E84" s="77"/>
      <c r="F84" s="214"/>
      <c r="G84" s="215"/>
      <c r="H84" s="216"/>
      <c r="I84" s="122"/>
      <c r="J84" s="122"/>
      <c r="K84" s="122"/>
      <c r="L84" s="122"/>
      <c r="M84" s="122"/>
      <c r="N84" s="122"/>
      <c r="O84" s="122"/>
    </row>
    <row r="85" spans="1:15" ht="30">
      <c r="A85" s="78"/>
      <c r="B85" s="1340" t="s">
        <v>317</v>
      </c>
      <c r="C85" s="1341"/>
      <c r="D85" s="1341"/>
      <c r="E85" s="1341"/>
      <c r="F85" s="1341"/>
      <c r="G85" s="1341"/>
      <c r="H85" s="1342"/>
      <c r="I85" s="122"/>
      <c r="J85" s="122"/>
      <c r="L85" s="122"/>
      <c r="M85" s="122"/>
      <c r="N85" s="122"/>
      <c r="O85" s="122"/>
    </row>
    <row r="86" spans="1:15" ht="20.25">
      <c r="A86" s="78"/>
      <c r="B86" s="1343" t="s">
        <v>318</v>
      </c>
      <c r="C86" s="1267"/>
      <c r="D86" s="1267"/>
      <c r="E86" s="1267"/>
      <c r="F86" s="1267"/>
      <c r="G86" s="1267"/>
      <c r="H86" s="1344"/>
      <c r="I86" s="122"/>
      <c r="J86" s="122"/>
      <c r="K86" s="122"/>
      <c r="L86" s="122"/>
      <c r="M86" s="122"/>
      <c r="N86" s="122"/>
      <c r="O86" s="122"/>
    </row>
    <row r="87" spans="1:15" ht="15">
      <c r="A87" s="78"/>
      <c r="B87" s="1345" t="s">
        <v>319</v>
      </c>
      <c r="C87" s="1346"/>
      <c r="D87" s="1346"/>
      <c r="E87" s="1346"/>
      <c r="F87" s="1346"/>
      <c r="G87" s="1346"/>
      <c r="H87" s="1347"/>
      <c r="I87" s="122"/>
      <c r="J87" s="122"/>
      <c r="K87" s="122"/>
      <c r="L87" s="122"/>
      <c r="M87" s="122"/>
      <c r="N87" s="122"/>
      <c r="O87" s="122"/>
    </row>
    <row r="88" spans="1:15" ht="31.5">
      <c r="A88" s="124"/>
      <c r="B88" s="77"/>
      <c r="C88" s="127" t="s">
        <v>241</v>
      </c>
      <c r="D88" s="77"/>
      <c r="E88" s="217" t="s">
        <v>313</v>
      </c>
      <c r="F88" s="218" t="s">
        <v>313</v>
      </c>
      <c r="G88" s="218" t="s">
        <v>320</v>
      </c>
      <c r="H88" s="1231" t="s">
        <v>320</v>
      </c>
      <c r="I88" s="1350" t="s">
        <v>1797</v>
      </c>
      <c r="J88" s="1350"/>
      <c r="K88" s="122"/>
      <c r="L88" s="122"/>
      <c r="M88" s="122"/>
      <c r="N88" s="122"/>
      <c r="O88" s="122"/>
    </row>
    <row r="89" spans="1:15" ht="63">
      <c r="A89" s="124"/>
      <c r="B89" s="834" t="s">
        <v>1</v>
      </c>
      <c r="C89" s="834" t="s">
        <v>321</v>
      </c>
      <c r="D89" s="834" t="s">
        <v>302</v>
      </c>
      <c r="E89" s="834" t="s">
        <v>266</v>
      </c>
      <c r="F89" s="834" t="s">
        <v>322</v>
      </c>
      <c r="G89" s="834" t="s">
        <v>243</v>
      </c>
      <c r="H89" s="1193" t="s">
        <v>323</v>
      </c>
      <c r="I89" s="1232" t="s">
        <v>243</v>
      </c>
      <c r="J89" s="1232" t="s">
        <v>323</v>
      </c>
      <c r="K89" s="122"/>
      <c r="L89" s="122"/>
      <c r="M89" s="122"/>
      <c r="N89" s="122"/>
      <c r="O89" s="122"/>
    </row>
    <row r="90" spans="1:15" ht="20.25" customHeight="1">
      <c r="A90" s="1230"/>
      <c r="B90" s="1223">
        <v>11479</v>
      </c>
      <c r="C90" s="1224" t="s">
        <v>324</v>
      </c>
      <c r="D90" s="1225">
        <v>24</v>
      </c>
      <c r="E90" s="1226">
        <v>2.11</v>
      </c>
      <c r="F90" s="1227">
        <f t="shared" si="4"/>
        <v>2.5319999999999996</v>
      </c>
      <c r="G90" s="1227">
        <v>1.7</v>
      </c>
      <c r="H90" s="1228">
        <v>2.04</v>
      </c>
      <c r="I90" s="1229">
        <v>1.39</v>
      </c>
      <c r="J90" s="1229">
        <v>1.67</v>
      </c>
      <c r="K90" s="122"/>
      <c r="L90" s="122"/>
      <c r="M90" s="122"/>
      <c r="N90" s="122"/>
      <c r="O90" s="122" t="s">
        <v>7</v>
      </c>
    </row>
    <row r="91" spans="1:15" ht="20.25" customHeight="1">
      <c r="A91" s="78"/>
      <c r="B91" s="207">
        <v>15401</v>
      </c>
      <c r="C91" s="219" t="s">
        <v>325</v>
      </c>
      <c r="D91" s="207">
        <v>24</v>
      </c>
      <c r="E91" s="220">
        <f t="shared" si="3"/>
        <v>2.2083333333333335</v>
      </c>
      <c r="F91" s="221">
        <v>2.65</v>
      </c>
      <c r="G91" s="222">
        <f t="shared" ref="G91:G92" si="5">H91/1.2</f>
        <v>1.8500000000000003</v>
      </c>
      <c r="H91" s="695">
        <v>2.2200000000000002</v>
      </c>
      <c r="I91" s="26"/>
      <c r="J91" s="26"/>
      <c r="K91" s="26"/>
      <c r="L91" s="26"/>
      <c r="M91" s="26"/>
      <c r="N91" s="26"/>
      <c r="O91" s="26"/>
    </row>
    <row r="92" spans="1:15" ht="20.25" customHeight="1">
      <c r="A92" s="124"/>
      <c r="B92" s="204">
        <v>11137</v>
      </c>
      <c r="C92" s="223" t="s">
        <v>326</v>
      </c>
      <c r="D92" s="206">
        <v>24</v>
      </c>
      <c r="E92" s="212">
        <f t="shared" si="3"/>
        <v>2.3833333333333333</v>
      </c>
      <c r="F92" s="221">
        <v>2.86</v>
      </c>
      <c r="G92" s="222">
        <f t="shared" si="5"/>
        <v>1.9833333333333334</v>
      </c>
      <c r="H92" s="695">
        <v>2.38</v>
      </c>
      <c r="I92" s="122"/>
      <c r="J92" s="122"/>
      <c r="K92" s="122"/>
      <c r="L92" s="122"/>
      <c r="M92" s="122"/>
      <c r="N92" s="122"/>
      <c r="O92" s="122"/>
    </row>
    <row r="93" spans="1:15" s="141" customFormat="1" ht="20.25" customHeight="1">
      <c r="A93" s="225"/>
      <c r="B93" s="202">
        <v>50623</v>
      </c>
      <c r="C93" s="226" t="s">
        <v>327</v>
      </c>
      <c r="D93" s="199">
        <v>24</v>
      </c>
      <c r="E93" s="200">
        <v>3.37</v>
      </c>
      <c r="F93" s="221">
        <f t="shared" si="4"/>
        <v>4.0439999999999996</v>
      </c>
      <c r="G93" s="227">
        <v>2.81</v>
      </c>
      <c r="H93" s="702">
        <f t="shared" ref="H93:H123" si="6">G93*1.2</f>
        <v>3.3719999999999999</v>
      </c>
      <c r="I93" s="142"/>
      <c r="J93" s="142"/>
      <c r="K93" s="142"/>
      <c r="L93" s="142"/>
      <c r="M93" s="142"/>
      <c r="N93" s="142"/>
      <c r="O93" s="142"/>
    </row>
    <row r="94" spans="1:15" s="141" customFormat="1" ht="20.25" customHeight="1">
      <c r="A94" s="225"/>
      <c r="B94" s="199">
        <v>51411</v>
      </c>
      <c r="C94" s="228" t="s">
        <v>328</v>
      </c>
      <c r="D94" s="229">
        <v>24</v>
      </c>
      <c r="E94" s="230">
        <v>3.58</v>
      </c>
      <c r="F94" s="231">
        <f t="shared" si="4"/>
        <v>4.2960000000000003</v>
      </c>
      <c r="G94" s="232">
        <v>2.99</v>
      </c>
      <c r="H94" s="703">
        <f t="shared" si="6"/>
        <v>3.5880000000000001</v>
      </c>
      <c r="I94" s="142"/>
      <c r="J94" s="142"/>
      <c r="K94" s="142"/>
      <c r="L94" s="142"/>
      <c r="M94" s="142"/>
      <c r="N94" s="142"/>
      <c r="O94" s="142"/>
    </row>
    <row r="95" spans="1:15" s="141" customFormat="1" ht="20.25" customHeight="1">
      <c r="A95" s="225"/>
      <c r="B95" s="199">
        <v>51686</v>
      </c>
      <c r="C95" s="228" t="s">
        <v>329</v>
      </c>
      <c r="D95" s="229">
        <v>24</v>
      </c>
      <c r="E95" s="200">
        <v>3.62</v>
      </c>
      <c r="F95" s="221">
        <v>4.34</v>
      </c>
      <c r="G95" s="227">
        <v>3.02</v>
      </c>
      <c r="H95" s="702">
        <v>3.62</v>
      </c>
      <c r="I95" s="142"/>
      <c r="J95" s="142"/>
      <c r="K95" s="142"/>
      <c r="L95" s="142"/>
      <c r="M95" s="142"/>
      <c r="N95" s="142"/>
      <c r="O95" s="142"/>
    </row>
    <row r="96" spans="1:15" s="141" customFormat="1" ht="20.25" customHeight="1">
      <c r="A96" s="225"/>
      <c r="B96" s="199">
        <v>52082</v>
      </c>
      <c r="C96" s="923" t="s">
        <v>1633</v>
      </c>
      <c r="D96" s="199">
        <v>24</v>
      </c>
      <c r="E96" s="200">
        <v>4.54</v>
      </c>
      <c r="F96" s="221">
        <v>5.45</v>
      </c>
      <c r="G96" s="227">
        <v>3.78</v>
      </c>
      <c r="H96" s="702">
        <v>4.54</v>
      </c>
      <c r="I96" s="142"/>
      <c r="J96" s="142"/>
      <c r="K96" s="142"/>
      <c r="L96" s="142"/>
      <c r="M96" s="142"/>
      <c r="N96" s="142"/>
      <c r="O96" s="142"/>
    </row>
    <row r="97" spans="1:15" ht="31.5">
      <c r="A97" s="78"/>
      <c r="B97" s="207">
        <v>10943</v>
      </c>
      <c r="C97" s="219" t="s">
        <v>330</v>
      </c>
      <c r="D97" s="203">
        <v>24</v>
      </c>
      <c r="E97" s="220">
        <v>3.69</v>
      </c>
      <c r="F97" s="221">
        <f t="shared" si="4"/>
        <v>4.4279999999999999</v>
      </c>
      <c r="G97" s="222">
        <v>3.08</v>
      </c>
      <c r="H97" s="695">
        <f t="shared" si="6"/>
        <v>3.6959999999999997</v>
      </c>
      <c r="I97" s="122"/>
      <c r="J97" s="122"/>
      <c r="K97" s="122"/>
      <c r="L97" s="122"/>
      <c r="M97" s="122"/>
      <c r="N97" s="122"/>
      <c r="O97" s="122"/>
    </row>
    <row r="98" spans="1:15" ht="31.5" hidden="1">
      <c r="A98" s="78"/>
      <c r="B98" s="207">
        <v>10102</v>
      </c>
      <c r="C98" s="233" t="s">
        <v>331</v>
      </c>
      <c r="D98" s="234">
        <v>24</v>
      </c>
      <c r="E98" s="235">
        <v>3.33</v>
      </c>
      <c r="F98" s="231">
        <f t="shared" si="4"/>
        <v>3.996</v>
      </c>
      <c r="G98" s="1180">
        <f>E98*0.81</f>
        <v>2.6973000000000003</v>
      </c>
      <c r="H98" s="704">
        <f t="shared" si="6"/>
        <v>3.2367600000000003</v>
      </c>
      <c r="I98" s="122"/>
      <c r="J98" s="122"/>
      <c r="K98" s="122"/>
      <c r="L98" s="122"/>
      <c r="M98" s="122"/>
      <c r="N98" s="122"/>
      <c r="O98" s="122"/>
    </row>
    <row r="99" spans="1:15" ht="31.5">
      <c r="A99" s="78"/>
      <c r="B99" s="207">
        <v>15073</v>
      </c>
      <c r="C99" s="219" t="s">
        <v>332</v>
      </c>
      <c r="D99" s="203">
        <v>24</v>
      </c>
      <c r="E99" s="220">
        <v>3.74</v>
      </c>
      <c r="F99" s="221">
        <f t="shared" si="4"/>
        <v>4.4880000000000004</v>
      </c>
      <c r="G99" s="222">
        <f t="shared" ref="G99:G101" si="7">H99/1.2</f>
        <v>3.1166666666666671</v>
      </c>
      <c r="H99" s="695">
        <v>3.74</v>
      </c>
      <c r="I99" s="122"/>
      <c r="J99" s="122"/>
      <c r="K99" s="122"/>
      <c r="L99" s="122"/>
      <c r="M99" s="122"/>
      <c r="N99" s="122"/>
      <c r="O99" s="122"/>
    </row>
    <row r="100" spans="1:15" ht="31.5">
      <c r="A100" s="78"/>
      <c r="B100" s="207">
        <v>50379</v>
      </c>
      <c r="C100" s="219" t="s">
        <v>333</v>
      </c>
      <c r="D100" s="203">
        <v>24</v>
      </c>
      <c r="E100" s="220">
        <v>3.62</v>
      </c>
      <c r="F100" s="221">
        <v>4.34</v>
      </c>
      <c r="G100" s="222">
        <f t="shared" si="7"/>
        <v>3.0166666666666671</v>
      </c>
      <c r="H100" s="695">
        <v>3.62</v>
      </c>
      <c r="I100" s="122"/>
      <c r="J100" s="122"/>
      <c r="K100" s="122"/>
      <c r="L100" s="122"/>
      <c r="M100" s="122"/>
      <c r="N100" s="122"/>
      <c r="O100" s="122"/>
    </row>
    <row r="101" spans="1:15" ht="32.25" customHeight="1">
      <c r="A101" s="124"/>
      <c r="B101" s="204">
        <v>50416</v>
      </c>
      <c r="C101" s="995" t="s">
        <v>1689</v>
      </c>
      <c r="D101" s="206">
        <v>36</v>
      </c>
      <c r="E101" s="212">
        <v>3.58</v>
      </c>
      <c r="F101" s="221">
        <f t="shared" si="4"/>
        <v>4.2960000000000003</v>
      </c>
      <c r="G101" s="222">
        <f t="shared" si="7"/>
        <v>3.1333333333333333</v>
      </c>
      <c r="H101" s="695">
        <v>3.76</v>
      </c>
      <c r="I101" s="122"/>
      <c r="J101" s="122"/>
      <c r="K101" s="122"/>
      <c r="L101" s="122"/>
      <c r="M101" s="122"/>
      <c r="N101" s="122"/>
      <c r="O101" s="122"/>
    </row>
    <row r="102" spans="1:15" ht="18" customHeight="1">
      <c r="A102" s="124"/>
      <c r="B102" s="204">
        <v>50793</v>
      </c>
      <c r="C102" s="996" t="s">
        <v>334</v>
      </c>
      <c r="D102" s="206">
        <v>36</v>
      </c>
      <c r="E102" s="212">
        <v>3.54</v>
      </c>
      <c r="F102" s="221">
        <v>4.21</v>
      </c>
      <c r="G102" s="222">
        <v>2.93</v>
      </c>
      <c r="H102" s="695">
        <v>3.52</v>
      </c>
      <c r="I102" s="122"/>
      <c r="J102" s="122"/>
      <c r="K102" s="122"/>
      <c r="L102" s="122"/>
      <c r="M102" s="122"/>
      <c r="N102" s="122"/>
      <c r="O102" s="122"/>
    </row>
    <row r="103" spans="1:15" ht="18" customHeight="1">
      <c r="A103" s="124"/>
      <c r="B103" s="204">
        <v>7566</v>
      </c>
      <c r="C103" s="236" t="s">
        <v>335</v>
      </c>
      <c r="D103" s="206">
        <v>36</v>
      </c>
      <c r="E103" s="212">
        <v>4.25</v>
      </c>
      <c r="F103" s="221">
        <f t="shared" si="4"/>
        <v>5.0999999999999996</v>
      </c>
      <c r="G103" s="222">
        <f t="shared" ref="G103:G120" si="8">E103*0.81</f>
        <v>3.4425000000000003</v>
      </c>
      <c r="H103" s="695">
        <f t="shared" si="6"/>
        <v>4.1310000000000002</v>
      </c>
      <c r="I103" s="122"/>
      <c r="J103" s="122"/>
      <c r="K103" s="122"/>
      <c r="L103" s="122"/>
      <c r="M103" s="122"/>
      <c r="N103" s="122"/>
      <c r="O103" s="122"/>
    </row>
    <row r="104" spans="1:15" ht="18" customHeight="1">
      <c r="A104" s="124"/>
      <c r="B104" s="204">
        <v>15109</v>
      </c>
      <c r="C104" s="236" t="s">
        <v>336</v>
      </c>
      <c r="D104" s="206">
        <v>36</v>
      </c>
      <c r="E104" s="212">
        <v>4.79</v>
      </c>
      <c r="F104" s="221">
        <f t="shared" si="4"/>
        <v>5.7480000000000002</v>
      </c>
      <c r="G104" s="222">
        <f>H104/1.2</f>
        <v>3.9916666666666667</v>
      </c>
      <c r="H104" s="695">
        <v>4.79</v>
      </c>
      <c r="I104" s="122"/>
      <c r="J104" s="122"/>
      <c r="K104" s="122"/>
      <c r="L104" s="122"/>
      <c r="M104" s="122"/>
      <c r="N104" s="122"/>
      <c r="O104" s="122"/>
    </row>
    <row r="105" spans="1:15" ht="18" customHeight="1">
      <c r="A105" s="124"/>
      <c r="B105" s="204">
        <v>10415</v>
      </c>
      <c r="C105" s="236" t="s">
        <v>337</v>
      </c>
      <c r="D105" s="206"/>
      <c r="E105" s="212">
        <v>8.1</v>
      </c>
      <c r="F105" s="221">
        <v>9.75</v>
      </c>
      <c r="G105" s="222">
        <v>6.75</v>
      </c>
      <c r="H105" s="695">
        <f t="shared" si="6"/>
        <v>8.1</v>
      </c>
      <c r="I105" s="122"/>
      <c r="J105" s="122"/>
      <c r="K105" s="122"/>
      <c r="L105" s="122"/>
      <c r="M105" s="122"/>
      <c r="N105" s="122"/>
      <c r="O105" s="122"/>
    </row>
    <row r="106" spans="1:15" ht="18" customHeight="1">
      <c r="A106" s="124"/>
      <c r="B106" s="204">
        <v>7666</v>
      </c>
      <c r="C106" s="237" t="s">
        <v>338</v>
      </c>
      <c r="D106" s="206">
        <v>36</v>
      </c>
      <c r="E106" s="212">
        <f>F106/1.2</f>
        <v>4.3166666666666664</v>
      </c>
      <c r="F106" s="221">
        <v>5.18</v>
      </c>
      <c r="G106" s="222">
        <v>3.6</v>
      </c>
      <c r="H106" s="695">
        <v>4.32</v>
      </c>
      <c r="I106" s="122"/>
      <c r="J106" s="122"/>
      <c r="K106" s="122"/>
      <c r="L106" s="122"/>
      <c r="M106" s="122"/>
      <c r="N106" s="122"/>
      <c r="O106" s="122"/>
    </row>
    <row r="107" spans="1:15" ht="24" customHeight="1">
      <c r="A107" s="124"/>
      <c r="B107" s="204">
        <v>50758</v>
      </c>
      <c r="C107" s="236" t="s">
        <v>339</v>
      </c>
      <c r="D107" s="206">
        <v>36</v>
      </c>
      <c r="E107" s="212">
        <v>2.52</v>
      </c>
      <c r="F107" s="221">
        <f t="shared" si="4"/>
        <v>3.024</v>
      </c>
      <c r="G107" s="222">
        <v>2.1</v>
      </c>
      <c r="H107" s="695">
        <f>G107*1.2</f>
        <v>2.52</v>
      </c>
      <c r="I107" s="122"/>
      <c r="J107" s="122"/>
      <c r="K107" s="122"/>
      <c r="L107" s="122"/>
      <c r="M107" s="122"/>
      <c r="N107" s="122"/>
      <c r="O107" s="122"/>
    </row>
    <row r="108" spans="1:15">
      <c r="A108" s="124"/>
      <c r="B108" s="204">
        <v>8841</v>
      </c>
      <c r="C108" s="236" t="s">
        <v>340</v>
      </c>
      <c r="D108" s="206">
        <v>36</v>
      </c>
      <c r="E108" s="212">
        <v>5.04</v>
      </c>
      <c r="F108" s="221">
        <f t="shared" si="4"/>
        <v>6.048</v>
      </c>
      <c r="G108" s="222">
        <v>4.2</v>
      </c>
      <c r="H108" s="695">
        <f t="shared" si="6"/>
        <v>5.04</v>
      </c>
      <c r="I108" s="122"/>
      <c r="J108" s="122"/>
      <c r="K108" s="122"/>
      <c r="L108" s="122"/>
      <c r="M108" s="122"/>
      <c r="N108" s="122"/>
      <c r="O108" s="122"/>
    </row>
    <row r="109" spans="1:15">
      <c r="A109" s="124"/>
      <c r="B109" s="204">
        <v>8848</v>
      </c>
      <c r="C109" s="237" t="s">
        <v>341</v>
      </c>
      <c r="D109" s="206"/>
      <c r="E109" s="212">
        <v>2.61</v>
      </c>
      <c r="F109" s="221">
        <f t="shared" si="4"/>
        <v>3.1319999999999997</v>
      </c>
      <c r="G109" s="222">
        <v>2.1800000000000002</v>
      </c>
      <c r="H109" s="695">
        <f t="shared" si="6"/>
        <v>2.6160000000000001</v>
      </c>
      <c r="I109" s="122"/>
      <c r="J109" s="122"/>
      <c r="K109" s="122"/>
      <c r="L109" s="122"/>
      <c r="M109" s="122"/>
      <c r="N109" s="122"/>
      <c r="O109" s="122"/>
    </row>
    <row r="110" spans="1:15">
      <c r="A110" s="124"/>
      <c r="B110" s="204">
        <v>51684</v>
      </c>
      <c r="C110" s="237" t="s">
        <v>342</v>
      </c>
      <c r="D110" s="206">
        <v>36</v>
      </c>
      <c r="E110" s="212">
        <v>2.36</v>
      </c>
      <c r="F110" s="221">
        <v>2.83</v>
      </c>
      <c r="G110" s="222">
        <v>1.97</v>
      </c>
      <c r="H110" s="695">
        <v>2.36</v>
      </c>
      <c r="I110" s="122"/>
      <c r="J110" s="122"/>
      <c r="K110" s="122"/>
      <c r="L110" s="122"/>
      <c r="M110" s="122"/>
      <c r="N110" s="122"/>
      <c r="O110" s="122"/>
    </row>
    <row r="111" spans="1:15">
      <c r="A111" s="124"/>
      <c r="B111" s="204">
        <v>50046</v>
      </c>
      <c r="C111" s="237" t="s">
        <v>343</v>
      </c>
      <c r="D111" s="206">
        <v>24</v>
      </c>
      <c r="E111" s="212">
        <v>3.74</v>
      </c>
      <c r="F111" s="221">
        <v>4.49</v>
      </c>
      <c r="G111" s="222">
        <f>H111/1.2</f>
        <v>3.1166666666666671</v>
      </c>
      <c r="H111" s="695">
        <v>3.74</v>
      </c>
      <c r="I111" s="122"/>
      <c r="J111" s="122"/>
      <c r="K111" s="122"/>
      <c r="L111" s="122"/>
      <c r="M111" s="122"/>
      <c r="N111" s="122"/>
      <c r="O111" s="122"/>
    </row>
    <row r="112" spans="1:15">
      <c r="A112" s="124"/>
      <c r="B112" s="204">
        <v>51277</v>
      </c>
      <c r="C112" s="236" t="s">
        <v>344</v>
      </c>
      <c r="D112" s="206">
        <v>36</v>
      </c>
      <c r="E112" s="212">
        <v>2.48</v>
      </c>
      <c r="F112" s="221">
        <v>2.98</v>
      </c>
      <c r="G112" s="222">
        <v>2.0699999999999998</v>
      </c>
      <c r="H112" s="695">
        <f t="shared" si="6"/>
        <v>2.4839999999999995</v>
      </c>
      <c r="I112" s="122"/>
      <c r="J112" s="122"/>
      <c r="K112" s="122"/>
      <c r="L112" s="122"/>
      <c r="M112" s="122"/>
      <c r="N112" s="122"/>
      <c r="O112" s="122"/>
    </row>
    <row r="113" spans="1:15">
      <c r="A113" s="124"/>
      <c r="B113" s="204">
        <v>11768</v>
      </c>
      <c r="C113" s="236" t="s">
        <v>345</v>
      </c>
      <c r="D113" s="206">
        <v>36</v>
      </c>
      <c r="E113" s="212">
        <v>3.17</v>
      </c>
      <c r="F113" s="221">
        <f t="shared" si="4"/>
        <v>3.8039999999999998</v>
      </c>
      <c r="G113" s="222">
        <v>2.64</v>
      </c>
      <c r="H113" s="695">
        <f t="shared" ref="H113:H114" si="9">G113*1.2</f>
        <v>3.1680000000000001</v>
      </c>
      <c r="I113" s="122"/>
      <c r="J113" s="122"/>
      <c r="K113" s="122"/>
      <c r="L113" s="122"/>
      <c r="M113" s="122"/>
      <c r="N113" s="122"/>
      <c r="O113" s="122"/>
    </row>
    <row r="114" spans="1:15">
      <c r="A114" s="124"/>
      <c r="B114" s="204">
        <v>52162</v>
      </c>
      <c r="C114" s="236" t="s">
        <v>1813</v>
      </c>
      <c r="D114" s="206">
        <v>36</v>
      </c>
      <c r="E114" s="212">
        <v>2.61</v>
      </c>
      <c r="F114" s="221">
        <f t="shared" si="4"/>
        <v>3.1319999999999997</v>
      </c>
      <c r="G114" s="222">
        <v>2.1800000000000002</v>
      </c>
      <c r="H114" s="695">
        <f t="shared" si="9"/>
        <v>2.6160000000000001</v>
      </c>
      <c r="I114" s="122"/>
      <c r="J114" s="122"/>
      <c r="K114" s="122"/>
      <c r="L114" s="122"/>
      <c r="M114" s="122"/>
      <c r="N114" s="122"/>
      <c r="O114" s="122"/>
    </row>
    <row r="115" spans="1:15" s="1248" customFormat="1">
      <c r="A115" s="124"/>
      <c r="B115" s="204">
        <v>50818</v>
      </c>
      <c r="C115" s="236" t="s">
        <v>1807</v>
      </c>
      <c r="D115" s="206">
        <v>36</v>
      </c>
      <c r="E115" s="212">
        <v>1</v>
      </c>
      <c r="F115" s="221">
        <v>1.2</v>
      </c>
      <c r="G115" s="222">
        <v>0.83</v>
      </c>
      <c r="H115" s="695">
        <f>G115*1.2</f>
        <v>0.99599999999999989</v>
      </c>
      <c r="I115" s="122"/>
      <c r="J115" s="122"/>
      <c r="K115" s="122"/>
      <c r="L115" s="122"/>
      <c r="M115" s="122"/>
      <c r="N115" s="122"/>
      <c r="O115" s="122"/>
    </row>
    <row r="116" spans="1:15" s="1080" customFormat="1" ht="17.25" customHeight="1">
      <c r="A116" s="124"/>
      <c r="B116" s="204">
        <v>51868</v>
      </c>
      <c r="C116" s="236" t="s">
        <v>1706</v>
      </c>
      <c r="D116" s="265">
        <v>36</v>
      </c>
      <c r="E116" s="1102">
        <v>1.63</v>
      </c>
      <c r="F116" s="1103">
        <v>1.96</v>
      </c>
      <c r="G116" s="1106">
        <v>1.48</v>
      </c>
      <c r="H116" s="1104">
        <v>1.78</v>
      </c>
      <c r="I116" s="122"/>
      <c r="J116" s="122"/>
      <c r="K116" s="122"/>
      <c r="L116" s="122"/>
      <c r="M116" s="122"/>
      <c r="N116" s="122"/>
      <c r="O116" s="122"/>
    </row>
    <row r="117" spans="1:15" ht="17.25" customHeight="1">
      <c r="A117" s="124"/>
      <c r="B117" s="204">
        <v>11497</v>
      </c>
      <c r="C117" s="236" t="s">
        <v>346</v>
      </c>
      <c r="D117" s="206">
        <v>36</v>
      </c>
      <c r="E117" s="212">
        <v>2.41</v>
      </c>
      <c r="F117" s="238">
        <f>E117*1.2</f>
        <v>2.8919999999999999</v>
      </c>
      <c r="G117" s="222">
        <f>H117/1.2</f>
        <v>2</v>
      </c>
      <c r="H117" s="695">
        <v>2.4</v>
      </c>
      <c r="I117" s="122"/>
      <c r="J117" s="122"/>
      <c r="K117" s="122"/>
      <c r="L117" s="122"/>
      <c r="M117" s="122"/>
      <c r="N117" s="122"/>
      <c r="O117" s="122"/>
    </row>
    <row r="118" spans="1:15" ht="17.25" customHeight="1">
      <c r="A118" s="124"/>
      <c r="B118" s="204">
        <v>51599</v>
      </c>
      <c r="C118" s="237" t="s">
        <v>347</v>
      </c>
      <c r="D118" s="265">
        <v>36</v>
      </c>
      <c r="E118" s="1102">
        <v>6.16</v>
      </c>
      <c r="F118" s="1105">
        <f t="shared" si="4"/>
        <v>7.3919999999999995</v>
      </c>
      <c r="G118" s="1106">
        <f t="shared" ref="G118:G119" si="10">H118/1.2</f>
        <v>5.1333333333333337</v>
      </c>
      <c r="H118" s="1104">
        <v>6.16</v>
      </c>
      <c r="I118" s="122"/>
      <c r="J118" s="122"/>
      <c r="K118" s="122"/>
      <c r="L118" s="122"/>
      <c r="M118" s="122"/>
      <c r="N118" s="122"/>
      <c r="O118" s="122"/>
    </row>
    <row r="119" spans="1:15" ht="17.25" customHeight="1">
      <c r="A119" s="124"/>
      <c r="B119" s="204">
        <v>50902</v>
      </c>
      <c r="C119" s="239" t="s">
        <v>1791</v>
      </c>
      <c r="D119" s="240" t="s">
        <v>348</v>
      </c>
      <c r="E119" s="1099">
        <f>F119/1.2</f>
        <v>3.6916666666666664</v>
      </c>
      <c r="F119" s="251">
        <v>4.43</v>
      </c>
      <c r="G119" s="1100">
        <f t="shared" si="10"/>
        <v>3.1</v>
      </c>
      <c r="H119" s="1101">
        <v>3.72</v>
      </c>
      <c r="I119" s="122"/>
      <c r="J119" s="122"/>
      <c r="K119" s="122"/>
      <c r="L119" s="122"/>
      <c r="M119" s="122"/>
      <c r="N119" s="122"/>
      <c r="O119" s="122"/>
    </row>
    <row r="120" spans="1:15" ht="17.25" customHeight="1">
      <c r="A120" s="124"/>
      <c r="B120" s="207">
        <v>9700</v>
      </c>
      <c r="C120" s="239" t="s">
        <v>1790</v>
      </c>
      <c r="D120" s="203"/>
      <c r="E120" s="244">
        <v>1.7</v>
      </c>
      <c r="F120" s="245">
        <f t="shared" si="4"/>
        <v>2.04</v>
      </c>
      <c r="G120" s="222">
        <f t="shared" si="8"/>
        <v>1.377</v>
      </c>
      <c r="H120" s="695">
        <f t="shared" si="6"/>
        <v>1.6523999999999999</v>
      </c>
      <c r="I120" s="122"/>
      <c r="J120" s="122"/>
      <c r="K120" s="122"/>
      <c r="L120" s="122"/>
      <c r="M120" s="122"/>
      <c r="N120" s="122"/>
      <c r="O120" s="122"/>
    </row>
    <row r="121" spans="1:15" s="1186" customFormat="1" ht="17.25" customHeight="1">
      <c r="A121" s="124"/>
      <c r="B121" s="207">
        <v>51985</v>
      </c>
      <c r="C121" s="239" t="s">
        <v>1792</v>
      </c>
      <c r="D121" s="203"/>
      <c r="E121" s="244">
        <v>7.27</v>
      </c>
      <c r="F121" s="245">
        <v>8.7200000000000006</v>
      </c>
      <c r="G121" s="222">
        <f>H121/1.2</f>
        <v>6.0583333333333336</v>
      </c>
      <c r="H121" s="695">
        <v>7.27</v>
      </c>
      <c r="I121" s="122"/>
      <c r="J121" s="122"/>
      <c r="K121" s="122"/>
      <c r="L121" s="122"/>
      <c r="M121" s="122"/>
      <c r="N121" s="122"/>
      <c r="O121" s="122"/>
    </row>
    <row r="122" spans="1:15" s="994" customFormat="1" ht="17.25" customHeight="1">
      <c r="A122" s="1199"/>
      <c r="B122" s="1200">
        <v>51984</v>
      </c>
      <c r="C122" s="1201" t="s">
        <v>1789</v>
      </c>
      <c r="D122" s="1202"/>
      <c r="E122" s="1203">
        <v>6.41</v>
      </c>
      <c r="F122" s="245">
        <v>7.69</v>
      </c>
      <c r="G122" s="1204">
        <v>5.34</v>
      </c>
      <c r="H122" s="1205">
        <v>6.41</v>
      </c>
      <c r="I122" s="1206"/>
      <c r="J122" s="1206"/>
      <c r="K122" s="1206"/>
      <c r="L122" s="1206"/>
      <c r="M122" s="1206"/>
      <c r="N122" s="1206"/>
      <c r="O122" s="1206"/>
    </row>
    <row r="123" spans="1:15" ht="17.25" customHeight="1">
      <c r="A123" s="124"/>
      <c r="B123" s="204">
        <v>10405</v>
      </c>
      <c r="C123" s="236" t="s">
        <v>349</v>
      </c>
      <c r="D123" s="206">
        <v>24</v>
      </c>
      <c r="E123" s="246">
        <v>14.94</v>
      </c>
      <c r="F123" s="245">
        <f t="shared" si="4"/>
        <v>17.927999999999997</v>
      </c>
      <c r="G123" s="222">
        <v>11.62</v>
      </c>
      <c r="H123" s="695">
        <f t="shared" si="6"/>
        <v>13.943999999999999</v>
      </c>
      <c r="I123" s="122"/>
      <c r="J123" s="122"/>
      <c r="K123" s="122"/>
      <c r="L123" s="122"/>
      <c r="M123" s="122"/>
      <c r="N123" s="122"/>
      <c r="O123" s="122"/>
    </row>
    <row r="124" spans="1:15" ht="17.25" customHeight="1">
      <c r="A124" s="124"/>
      <c r="B124" s="204">
        <v>51985</v>
      </c>
      <c r="C124" s="236" t="s">
        <v>350</v>
      </c>
      <c r="D124" s="206">
        <v>36</v>
      </c>
      <c r="E124" s="244">
        <v>7.27</v>
      </c>
      <c r="F124" s="245">
        <f>E124*1.2</f>
        <v>8.7239999999999984</v>
      </c>
      <c r="G124" s="222">
        <v>6.06</v>
      </c>
      <c r="H124" s="695">
        <f t="shared" ref="H124:H176" si="11">G124*1.2</f>
        <v>7.2719999999999994</v>
      </c>
      <c r="I124" s="122"/>
      <c r="J124" s="122"/>
      <c r="K124" s="122"/>
      <c r="L124" s="122"/>
      <c r="M124" s="122"/>
      <c r="N124" s="122"/>
      <c r="O124" s="122"/>
    </row>
    <row r="125" spans="1:15" ht="17.25" customHeight="1">
      <c r="A125" s="124"/>
      <c r="B125" s="204">
        <v>6657</v>
      </c>
      <c r="C125" s="236" t="s">
        <v>351</v>
      </c>
      <c r="D125" s="206"/>
      <c r="E125" s="244">
        <v>4.95</v>
      </c>
      <c r="F125" s="245">
        <f t="shared" si="4"/>
        <v>5.94</v>
      </c>
      <c r="G125" s="222">
        <v>3.99</v>
      </c>
      <c r="H125" s="695">
        <f t="shared" si="11"/>
        <v>4.7880000000000003</v>
      </c>
      <c r="I125" s="122"/>
      <c r="J125" s="122"/>
      <c r="K125" s="122"/>
      <c r="L125" s="122"/>
      <c r="M125" s="122"/>
      <c r="N125" s="122"/>
      <c r="O125" s="122"/>
    </row>
    <row r="126" spans="1:15" ht="17.25" customHeight="1">
      <c r="A126" s="124"/>
      <c r="B126" s="247">
        <v>10637</v>
      </c>
      <c r="C126" s="248" t="s">
        <v>352</v>
      </c>
      <c r="D126" s="249">
        <v>32</v>
      </c>
      <c r="E126" s="250">
        <v>4.79</v>
      </c>
      <c r="F126" s="251">
        <f t="shared" si="4"/>
        <v>5.7480000000000002</v>
      </c>
      <c r="G126" s="1181"/>
      <c r="H126" s="699"/>
      <c r="I126" s="122"/>
      <c r="J126" s="122"/>
      <c r="K126" s="122"/>
      <c r="L126" s="122"/>
      <c r="M126" s="122"/>
      <c r="N126" s="122"/>
      <c r="O126" s="122"/>
    </row>
    <row r="127" spans="1:15" ht="17.25" customHeight="1">
      <c r="A127" s="122"/>
      <c r="B127" s="131">
        <v>11778</v>
      </c>
      <c r="C127" s="253" t="s">
        <v>353</v>
      </c>
      <c r="D127" s="254"/>
      <c r="E127" s="241">
        <v>8.48</v>
      </c>
      <c r="F127" s="242">
        <v>10.18</v>
      </c>
      <c r="G127" s="243">
        <f>H127/1.2</f>
        <v>7.0666666666666673</v>
      </c>
      <c r="H127" s="700">
        <v>8.48</v>
      </c>
      <c r="I127" s="122"/>
      <c r="J127" s="122"/>
      <c r="K127" s="122"/>
      <c r="L127" s="122"/>
      <c r="M127" s="122"/>
      <c r="N127" s="122"/>
      <c r="O127" s="122"/>
    </row>
    <row r="128" spans="1:15" ht="17.25" customHeight="1">
      <c r="A128" s="122"/>
      <c r="B128" s="131">
        <v>15390</v>
      </c>
      <c r="C128" s="253" t="s">
        <v>354</v>
      </c>
      <c r="D128" s="254"/>
      <c r="E128" s="241">
        <v>48.74</v>
      </c>
      <c r="F128" s="242">
        <v>58.49</v>
      </c>
      <c r="G128" s="243"/>
      <c r="H128" s="700"/>
      <c r="I128" s="122"/>
      <c r="J128" s="122"/>
      <c r="K128" s="122"/>
      <c r="L128" s="122"/>
      <c r="M128" s="122"/>
      <c r="N128" s="122"/>
      <c r="O128" s="122"/>
    </row>
    <row r="129" spans="1:15" ht="17.25" customHeight="1">
      <c r="A129" s="122"/>
      <c r="B129" s="131">
        <v>51807</v>
      </c>
      <c r="C129" s="253" t="s">
        <v>355</v>
      </c>
      <c r="D129" s="254"/>
      <c r="E129" s="241">
        <v>16.3</v>
      </c>
      <c r="F129" s="242">
        <v>19.559999999999999</v>
      </c>
      <c r="G129" s="243"/>
      <c r="H129" s="700"/>
      <c r="I129" s="122"/>
      <c r="J129" s="122"/>
      <c r="K129" s="122"/>
      <c r="L129" s="122"/>
      <c r="M129" s="122"/>
      <c r="N129" s="122"/>
      <c r="O129" s="122"/>
    </row>
    <row r="130" spans="1:15" ht="17.25" customHeight="1">
      <c r="A130" s="122"/>
      <c r="B130" s="131">
        <v>15393</v>
      </c>
      <c r="C130" s="253" t="s">
        <v>356</v>
      </c>
      <c r="D130" s="254"/>
      <c r="E130" s="241">
        <v>9.7899999999999991</v>
      </c>
      <c r="F130" s="242">
        <v>11.75</v>
      </c>
      <c r="G130" s="243"/>
      <c r="H130" s="700"/>
      <c r="I130" s="122"/>
      <c r="J130" s="122"/>
      <c r="K130" s="122"/>
      <c r="L130" s="122"/>
      <c r="M130" s="122"/>
      <c r="N130" s="122"/>
      <c r="O130" s="122"/>
    </row>
    <row r="131" spans="1:15" ht="17.25" customHeight="1">
      <c r="A131" s="122"/>
      <c r="B131" s="131">
        <v>15394</v>
      </c>
      <c r="C131" s="253" t="s">
        <v>357</v>
      </c>
      <c r="D131" s="254"/>
      <c r="E131" s="241">
        <v>13.18</v>
      </c>
      <c r="F131" s="242">
        <v>15.82</v>
      </c>
      <c r="G131" s="243"/>
      <c r="H131" s="700"/>
      <c r="I131" s="122"/>
      <c r="J131" s="122"/>
      <c r="K131" s="122"/>
      <c r="L131" s="122"/>
      <c r="M131" s="122"/>
      <c r="N131" s="122"/>
      <c r="O131" s="122"/>
    </row>
    <row r="132" spans="1:15" ht="17.25" customHeight="1">
      <c r="A132" s="122"/>
      <c r="B132" s="131">
        <v>15396</v>
      </c>
      <c r="C132" s="253" t="s">
        <v>358</v>
      </c>
      <c r="D132" s="254"/>
      <c r="E132" s="241">
        <f>F132/1.2</f>
        <v>27.5</v>
      </c>
      <c r="F132" s="242">
        <v>33</v>
      </c>
      <c r="G132" s="243"/>
      <c r="H132" s="700"/>
      <c r="I132" s="122"/>
      <c r="J132" s="122"/>
      <c r="K132" s="122"/>
      <c r="L132" s="122"/>
      <c r="M132" s="122"/>
      <c r="N132" s="122"/>
      <c r="O132" s="122"/>
    </row>
    <row r="133" spans="1:15" ht="18.75">
      <c r="A133" s="122"/>
      <c r="B133" s="256"/>
      <c r="C133" s="257"/>
      <c r="D133" s="258"/>
      <c r="E133" s="250"/>
      <c r="F133" s="259"/>
      <c r="G133" s="260"/>
      <c r="H133" s="261"/>
      <c r="I133" s="122"/>
      <c r="J133" s="122"/>
      <c r="K133" s="122"/>
      <c r="L133" s="122"/>
      <c r="M133" s="122"/>
      <c r="N133" s="122"/>
      <c r="O133" s="122"/>
    </row>
    <row r="134" spans="1:15" ht="63" customHeight="1">
      <c r="A134" s="122"/>
      <c r="B134" s="1348" t="s">
        <v>359</v>
      </c>
      <c r="C134" s="1349"/>
      <c r="D134" s="1349"/>
      <c r="E134" s="1349"/>
      <c r="F134" s="1349"/>
      <c r="G134" s="262"/>
      <c r="H134" s="262"/>
      <c r="I134" s="122"/>
      <c r="J134" s="122"/>
      <c r="K134" s="122"/>
      <c r="L134" s="122"/>
      <c r="M134" s="122"/>
      <c r="N134" s="122"/>
      <c r="O134" s="122"/>
    </row>
    <row r="135" spans="1:15" ht="54" customHeight="1">
      <c r="A135" s="122"/>
      <c r="B135" s="826" t="s">
        <v>1</v>
      </c>
      <c r="C135" s="826" t="s">
        <v>321</v>
      </c>
      <c r="D135" s="826" t="s">
        <v>302</v>
      </c>
      <c r="E135" s="826" t="s">
        <v>266</v>
      </c>
      <c r="F135" s="826" t="s">
        <v>322</v>
      </c>
      <c r="G135" s="260"/>
      <c r="H135" s="261"/>
      <c r="I135" s="122"/>
      <c r="J135" s="122"/>
      <c r="K135" s="122"/>
      <c r="L135" s="122"/>
      <c r="M135" s="122"/>
      <c r="N135" s="122"/>
      <c r="O135" s="122"/>
    </row>
    <row r="136" spans="1:15" ht="31.5">
      <c r="A136" s="122"/>
      <c r="B136" s="263">
        <v>11098</v>
      </c>
      <c r="C136" s="264" t="s">
        <v>360</v>
      </c>
      <c r="D136" s="265"/>
      <c r="E136" s="266">
        <v>6.8</v>
      </c>
      <c r="F136" s="701">
        <f t="shared" si="4"/>
        <v>8.16</v>
      </c>
      <c r="G136" s="260"/>
      <c r="H136" s="261"/>
      <c r="I136" s="122"/>
      <c r="J136" s="122"/>
      <c r="K136" s="122"/>
      <c r="L136" s="122"/>
      <c r="M136" s="122"/>
      <c r="N136" s="122"/>
      <c r="O136" s="122"/>
    </row>
    <row r="137" spans="1:15" ht="31.5">
      <c r="A137" s="122"/>
      <c r="B137" s="263">
        <v>11490</v>
      </c>
      <c r="C137" s="267" t="s">
        <v>361</v>
      </c>
      <c r="D137" s="265"/>
      <c r="E137" s="266">
        <v>6.8</v>
      </c>
      <c r="F137" s="701">
        <f t="shared" si="4"/>
        <v>8.16</v>
      </c>
      <c r="G137" s="260"/>
      <c r="H137" s="261"/>
      <c r="I137" s="122"/>
      <c r="J137" s="122"/>
      <c r="K137" s="122"/>
      <c r="L137" s="122"/>
      <c r="M137" s="122"/>
      <c r="N137" s="122"/>
      <c r="O137" s="122"/>
    </row>
    <row r="138" spans="1:15" ht="31.5">
      <c r="A138" s="122"/>
      <c r="B138" s="268">
        <v>8479</v>
      </c>
      <c r="C138" s="269" t="s">
        <v>362</v>
      </c>
      <c r="D138" s="268"/>
      <c r="E138" s="266">
        <v>6.4</v>
      </c>
      <c r="F138" s="701">
        <f t="shared" si="4"/>
        <v>7.68</v>
      </c>
      <c r="G138" s="260"/>
      <c r="H138" s="261"/>
      <c r="I138" s="122"/>
      <c r="J138" s="122"/>
      <c r="K138" s="122"/>
      <c r="L138" s="122"/>
      <c r="M138" s="122"/>
      <c r="N138" s="122"/>
      <c r="O138" s="122"/>
    </row>
    <row r="139" spans="1:15" ht="31.5">
      <c r="A139" s="122"/>
      <c r="B139" s="268">
        <v>11143</v>
      </c>
      <c r="C139" s="269" t="s">
        <v>363</v>
      </c>
      <c r="D139" s="268"/>
      <c r="E139" s="266">
        <v>2.2400000000000002</v>
      </c>
      <c r="F139" s="701">
        <v>2.69</v>
      </c>
      <c r="G139" s="260"/>
      <c r="H139" s="261"/>
      <c r="I139" s="122"/>
      <c r="J139" s="122"/>
      <c r="K139" s="122"/>
      <c r="L139" s="122"/>
      <c r="M139" s="122"/>
      <c r="N139" s="122"/>
      <c r="O139" s="122"/>
    </row>
    <row r="140" spans="1:15" ht="31.5">
      <c r="A140" s="122"/>
      <c r="B140" s="268">
        <v>11143</v>
      </c>
      <c r="C140" s="270" t="s">
        <v>364</v>
      </c>
      <c r="D140" s="268"/>
      <c r="E140" s="266">
        <v>2.2400000000000002</v>
      </c>
      <c r="F140" s="701">
        <v>2.69</v>
      </c>
      <c r="G140" s="122"/>
      <c r="H140" s="122"/>
      <c r="I140" s="122"/>
      <c r="J140" s="122"/>
      <c r="K140" s="122"/>
      <c r="L140" s="122"/>
      <c r="M140" s="122"/>
      <c r="N140" s="122"/>
      <c r="O140" s="122"/>
    </row>
    <row r="141" spans="1:15" s="141" customFormat="1" ht="18.75">
      <c r="A141" s="142"/>
      <c r="B141" s="271"/>
      <c r="C141" s="272"/>
      <c r="D141" s="273"/>
      <c r="E141" s="274"/>
      <c r="F141" s="275"/>
      <c r="G141" s="276"/>
      <c r="H141" s="276"/>
      <c r="I141" s="142"/>
      <c r="J141" s="142"/>
      <c r="K141" s="142"/>
      <c r="L141" s="142"/>
      <c r="M141" s="142"/>
      <c r="N141" s="142"/>
      <c r="O141" s="142"/>
    </row>
    <row r="142" spans="1:15" ht="30">
      <c r="A142" s="78"/>
      <c r="B142" s="1330" t="s">
        <v>365</v>
      </c>
      <c r="C142" s="1324"/>
      <c r="D142" s="1324"/>
      <c r="E142" s="1324"/>
      <c r="F142" s="1324"/>
      <c r="G142" s="1324"/>
      <c r="H142" s="1326"/>
      <c r="I142" s="122"/>
      <c r="J142" s="122"/>
      <c r="K142" s="122"/>
      <c r="L142" s="122"/>
      <c r="M142" s="122"/>
      <c r="N142" s="122"/>
      <c r="O142" s="122"/>
    </row>
    <row r="143" spans="1:15" ht="31.5">
      <c r="A143" s="124"/>
      <c r="B143" s="1334"/>
      <c r="C143" s="1335" t="s">
        <v>241</v>
      </c>
      <c r="D143" s="1335"/>
      <c r="E143" s="1335" t="s">
        <v>313</v>
      </c>
      <c r="F143" s="1336" t="s">
        <v>313</v>
      </c>
      <c r="G143" s="210" t="s">
        <v>366</v>
      </c>
      <c r="H143" s="210" t="s">
        <v>366</v>
      </c>
      <c r="I143" s="122"/>
      <c r="J143" s="122"/>
      <c r="K143" s="122"/>
      <c r="L143" s="122"/>
      <c r="M143" s="122"/>
      <c r="N143" s="122"/>
      <c r="O143" s="122"/>
    </row>
    <row r="144" spans="1:15" ht="52.5" customHeight="1">
      <c r="A144" s="124"/>
      <c r="B144" s="826" t="s">
        <v>1</v>
      </c>
      <c r="C144" s="833" t="s">
        <v>367</v>
      </c>
      <c r="D144" s="833" t="s">
        <v>368</v>
      </c>
      <c r="E144" s="833" t="s">
        <v>369</v>
      </c>
      <c r="F144" s="833" t="s">
        <v>323</v>
      </c>
      <c r="G144" s="833" t="s">
        <v>243</v>
      </c>
      <c r="H144" s="833" t="s">
        <v>322</v>
      </c>
      <c r="I144" s="122"/>
      <c r="J144" s="122"/>
      <c r="K144" s="122"/>
      <c r="L144" s="122"/>
      <c r="M144" s="122"/>
      <c r="N144" s="122"/>
      <c r="O144" s="122"/>
    </row>
    <row r="145" spans="1:15">
      <c r="A145" s="122"/>
      <c r="B145" s="836">
        <v>50594</v>
      </c>
      <c r="C145" s="844" t="s">
        <v>370</v>
      </c>
      <c r="D145" s="183" t="s">
        <v>371</v>
      </c>
      <c r="E145" s="1106">
        <v>5.45</v>
      </c>
      <c r="F145" s="1104">
        <f t="shared" ref="F145:F196" si="12">E145*1.2</f>
        <v>6.54</v>
      </c>
      <c r="G145" s="1106">
        <v>4.55</v>
      </c>
      <c r="H145" s="1104">
        <f t="shared" si="11"/>
        <v>5.46</v>
      </c>
      <c r="I145" s="122"/>
      <c r="J145" s="122"/>
      <c r="K145" s="122"/>
      <c r="L145" s="122"/>
      <c r="M145" s="122"/>
      <c r="N145" s="122"/>
      <c r="O145" s="122"/>
    </row>
    <row r="146" spans="1:15">
      <c r="A146" s="124"/>
      <c r="B146" s="263">
        <v>51100</v>
      </c>
      <c r="C146" s="844" t="s">
        <v>372</v>
      </c>
      <c r="D146" s="265" t="s">
        <v>373</v>
      </c>
      <c r="E146" s="1106">
        <v>3.96</v>
      </c>
      <c r="F146" s="1104">
        <v>4.75</v>
      </c>
      <c r="G146" s="1106">
        <f>H146/1.2</f>
        <v>3.3000000000000003</v>
      </c>
      <c r="H146" s="1104">
        <v>3.96</v>
      </c>
      <c r="I146" s="122"/>
      <c r="J146" s="122"/>
      <c r="K146" s="122"/>
      <c r="L146" s="122"/>
      <c r="M146" s="122"/>
      <c r="N146" s="122"/>
      <c r="O146" s="122"/>
    </row>
    <row r="147" spans="1:15">
      <c r="A147" s="124"/>
      <c r="B147" s="263">
        <v>50796</v>
      </c>
      <c r="C147" s="844" t="s">
        <v>374</v>
      </c>
      <c r="D147" s="265" t="s">
        <v>375</v>
      </c>
      <c r="E147" s="1106">
        <v>4.7300000000000004</v>
      </c>
      <c r="F147" s="1104">
        <f t="shared" si="12"/>
        <v>5.6760000000000002</v>
      </c>
      <c r="G147" s="1106">
        <v>3.95</v>
      </c>
      <c r="H147" s="1104">
        <f t="shared" si="11"/>
        <v>4.74</v>
      </c>
      <c r="I147" s="122"/>
      <c r="J147" s="122"/>
      <c r="K147" s="122"/>
      <c r="L147" s="122"/>
      <c r="M147" s="122"/>
      <c r="N147" s="122"/>
      <c r="O147" s="122"/>
    </row>
    <row r="148" spans="1:15">
      <c r="A148" s="124"/>
      <c r="B148" s="263">
        <v>8569</v>
      </c>
      <c r="C148" s="845" t="s">
        <v>376</v>
      </c>
      <c r="D148" s="268" t="s">
        <v>375</v>
      </c>
      <c r="E148" s="1106">
        <v>5.44</v>
      </c>
      <c r="F148" s="1104">
        <v>6.53</v>
      </c>
      <c r="G148" s="1106">
        <f t="shared" ref="G148:G185" si="13">H148/1.2</f>
        <v>4.5333333333333341</v>
      </c>
      <c r="H148" s="1104">
        <v>5.44</v>
      </c>
      <c r="I148" s="122"/>
      <c r="J148" s="122"/>
      <c r="K148" s="122"/>
      <c r="L148" s="122"/>
      <c r="M148" s="122"/>
      <c r="N148" s="122"/>
      <c r="O148" s="122"/>
    </row>
    <row r="149" spans="1:15">
      <c r="A149" s="124"/>
      <c r="B149" s="263">
        <v>50327</v>
      </c>
      <c r="C149" s="845" t="s">
        <v>377</v>
      </c>
      <c r="D149" s="268" t="s">
        <v>378</v>
      </c>
      <c r="E149" s="1106">
        <v>7.25</v>
      </c>
      <c r="F149" s="1104">
        <v>8.6999999999999993</v>
      </c>
      <c r="G149" s="1106">
        <f t="shared" si="13"/>
        <v>6.05</v>
      </c>
      <c r="H149" s="1104">
        <v>7.26</v>
      </c>
      <c r="I149" s="122"/>
      <c r="J149" s="122"/>
      <c r="K149" s="122"/>
      <c r="L149" s="122"/>
      <c r="M149" s="122"/>
      <c r="N149" s="122"/>
      <c r="O149" s="122"/>
    </row>
    <row r="150" spans="1:15">
      <c r="A150" s="124"/>
      <c r="B150" s="263">
        <v>50122</v>
      </c>
      <c r="C150" s="845" t="s">
        <v>379</v>
      </c>
      <c r="D150" s="268" t="s">
        <v>380</v>
      </c>
      <c r="E150" s="1106">
        <v>8.35</v>
      </c>
      <c r="F150" s="1104">
        <v>10.02</v>
      </c>
      <c r="G150" s="1106">
        <f t="shared" si="13"/>
        <v>6.958333333333333</v>
      </c>
      <c r="H150" s="1104">
        <v>8.35</v>
      </c>
      <c r="I150" s="122"/>
      <c r="J150" s="122"/>
      <c r="K150" s="122"/>
      <c r="L150" s="122"/>
      <c r="M150" s="122"/>
      <c r="N150" s="122"/>
      <c r="O150" s="122"/>
    </row>
    <row r="151" spans="1:15" s="1249" customFormat="1">
      <c r="A151" s="124"/>
      <c r="B151" s="263">
        <v>52087</v>
      </c>
      <c r="C151" s="845" t="s">
        <v>1809</v>
      </c>
      <c r="D151" s="268" t="s">
        <v>380</v>
      </c>
      <c r="E151" s="1106">
        <v>5.17</v>
      </c>
      <c r="F151" s="1104">
        <v>6.2</v>
      </c>
      <c r="G151" s="1106">
        <f t="shared" ref="G151" si="14">H151/1.2</f>
        <v>4.3083333333333336</v>
      </c>
      <c r="H151" s="1104">
        <v>5.17</v>
      </c>
      <c r="I151" s="122"/>
      <c r="J151" s="122"/>
      <c r="K151" s="122"/>
      <c r="L151" s="122"/>
      <c r="M151" s="122"/>
      <c r="N151" s="122"/>
      <c r="O151" s="122"/>
    </row>
    <row r="152" spans="1:15">
      <c r="A152" s="124"/>
      <c r="B152" s="263">
        <v>15349</v>
      </c>
      <c r="C152" s="845" t="s">
        <v>381</v>
      </c>
      <c r="D152" s="268" t="s">
        <v>382</v>
      </c>
      <c r="E152" s="1106">
        <v>8.98</v>
      </c>
      <c r="F152" s="1104">
        <v>10.78</v>
      </c>
      <c r="G152" s="1106">
        <v>7.49</v>
      </c>
      <c r="H152" s="1104">
        <v>8.99</v>
      </c>
      <c r="I152" s="122"/>
      <c r="J152" s="122"/>
      <c r="K152" s="122"/>
      <c r="L152" s="122"/>
      <c r="M152" s="122"/>
      <c r="N152" s="122"/>
      <c r="O152" s="122"/>
    </row>
    <row r="153" spans="1:15">
      <c r="A153" s="124"/>
      <c r="B153" s="263">
        <v>10601</v>
      </c>
      <c r="C153" s="845" t="s">
        <v>381</v>
      </c>
      <c r="D153" s="268" t="s">
        <v>383</v>
      </c>
      <c r="E153" s="1106">
        <v>4.1900000000000004</v>
      </c>
      <c r="F153" s="1104">
        <f t="shared" si="12"/>
        <v>5.0280000000000005</v>
      </c>
      <c r="G153" s="1106">
        <v>3.5</v>
      </c>
      <c r="H153" s="1104">
        <f t="shared" si="11"/>
        <v>4.2</v>
      </c>
      <c r="I153" s="122"/>
      <c r="J153" s="122"/>
      <c r="K153" s="122"/>
      <c r="L153" s="122"/>
      <c r="M153" s="122"/>
      <c r="N153" s="122"/>
      <c r="O153" s="122"/>
    </row>
    <row r="154" spans="1:15">
      <c r="A154" s="124"/>
      <c r="B154" s="263">
        <v>50656</v>
      </c>
      <c r="C154" s="846" t="s">
        <v>384</v>
      </c>
      <c r="D154" s="268" t="s">
        <v>375</v>
      </c>
      <c r="E154" s="1106">
        <v>7.47</v>
      </c>
      <c r="F154" s="1104">
        <f t="shared" si="12"/>
        <v>8.9639999999999986</v>
      </c>
      <c r="G154" s="1106">
        <f t="shared" si="13"/>
        <v>6.2333333333333343</v>
      </c>
      <c r="H154" s="1104">
        <v>7.48</v>
      </c>
      <c r="I154" s="122"/>
      <c r="J154" s="122"/>
      <c r="K154" s="122"/>
      <c r="L154" s="122"/>
      <c r="M154" s="122"/>
      <c r="N154" s="122"/>
      <c r="O154" s="122"/>
    </row>
    <row r="155" spans="1:15">
      <c r="A155" s="124"/>
      <c r="B155" s="263">
        <v>50655</v>
      </c>
      <c r="C155" s="846" t="s">
        <v>385</v>
      </c>
      <c r="D155" s="268" t="s">
        <v>386</v>
      </c>
      <c r="E155" s="1106">
        <f>F155/1.2</f>
        <v>5.2166666666666668</v>
      </c>
      <c r="F155" s="1104">
        <v>6.26</v>
      </c>
      <c r="G155" s="1106">
        <f t="shared" si="13"/>
        <v>4.3499999999999996</v>
      </c>
      <c r="H155" s="1104">
        <v>5.22</v>
      </c>
      <c r="I155" s="122"/>
      <c r="J155" s="122"/>
      <c r="K155" s="122"/>
      <c r="L155" s="122"/>
      <c r="M155" s="122"/>
      <c r="N155" s="122"/>
      <c r="O155" s="122"/>
    </row>
    <row r="156" spans="1:15">
      <c r="A156" s="122"/>
      <c r="B156" s="263">
        <v>51610</v>
      </c>
      <c r="C156" s="847" t="s">
        <v>385</v>
      </c>
      <c r="D156" s="268" t="s">
        <v>380</v>
      </c>
      <c r="E156" s="1106">
        <v>3.6</v>
      </c>
      <c r="F156" s="1104">
        <v>4.32</v>
      </c>
      <c r="G156" s="1106">
        <f t="shared" si="13"/>
        <v>3</v>
      </c>
      <c r="H156" s="1104">
        <v>3.6</v>
      </c>
      <c r="I156" s="122"/>
      <c r="J156" s="122"/>
      <c r="K156" s="122"/>
      <c r="L156" s="122"/>
      <c r="M156" s="122"/>
      <c r="N156" s="122"/>
      <c r="O156" s="122"/>
    </row>
    <row r="157" spans="1:15">
      <c r="A157" s="124"/>
      <c r="B157" s="263">
        <v>50654</v>
      </c>
      <c r="C157" s="847" t="s">
        <v>385</v>
      </c>
      <c r="D157" s="268" t="s">
        <v>387</v>
      </c>
      <c r="E157" s="1106">
        <v>4.0999999999999996</v>
      </c>
      <c r="F157" s="1104">
        <f t="shared" si="12"/>
        <v>4.919999999999999</v>
      </c>
      <c r="G157" s="1106">
        <v>3.42</v>
      </c>
      <c r="H157" s="1104">
        <f t="shared" si="11"/>
        <v>4.1040000000000001</v>
      </c>
      <c r="I157" s="122"/>
      <c r="J157" s="122"/>
      <c r="K157" s="122"/>
      <c r="L157" s="122"/>
      <c r="M157" s="122"/>
      <c r="N157" s="122"/>
      <c r="O157" s="122"/>
    </row>
    <row r="158" spans="1:15" hidden="1">
      <c r="A158" s="122"/>
      <c r="B158" s="263">
        <v>10433</v>
      </c>
      <c r="C158" s="847" t="s">
        <v>385</v>
      </c>
      <c r="D158" s="268" t="s">
        <v>380</v>
      </c>
      <c r="E158" s="1106">
        <v>3.56</v>
      </c>
      <c r="F158" s="1104">
        <f t="shared" si="12"/>
        <v>4.2720000000000002</v>
      </c>
      <c r="G158" s="1106">
        <f t="shared" si="13"/>
        <v>2.8666666666666667</v>
      </c>
      <c r="H158" s="1104">
        <v>3.44</v>
      </c>
      <c r="I158" s="122"/>
      <c r="J158" s="122"/>
      <c r="K158" s="122"/>
      <c r="L158" s="122"/>
      <c r="M158" s="122"/>
      <c r="N158" s="122"/>
      <c r="O158" s="122"/>
    </row>
    <row r="159" spans="1:15">
      <c r="A159" s="122"/>
      <c r="B159" s="263">
        <v>10436</v>
      </c>
      <c r="C159" s="179" t="s">
        <v>388</v>
      </c>
      <c r="D159" s="268" t="s">
        <v>387</v>
      </c>
      <c r="E159" s="1106">
        <v>13.05</v>
      </c>
      <c r="F159" s="1104">
        <f t="shared" si="12"/>
        <v>15.66</v>
      </c>
      <c r="G159" s="1106">
        <v>10.88</v>
      </c>
      <c r="H159" s="1104">
        <f t="shared" si="11"/>
        <v>13.056000000000001</v>
      </c>
      <c r="I159" s="280" t="s">
        <v>389</v>
      </c>
      <c r="J159" s="281" t="s">
        <v>390</v>
      </c>
      <c r="K159" s="122"/>
      <c r="L159" s="122"/>
      <c r="M159" s="122"/>
      <c r="N159" s="122"/>
      <c r="O159" s="122"/>
    </row>
    <row r="160" spans="1:15">
      <c r="A160" s="122"/>
      <c r="B160" s="263">
        <v>10437</v>
      </c>
      <c r="C160" s="848" t="s">
        <v>391</v>
      </c>
      <c r="D160" s="268" t="s">
        <v>387</v>
      </c>
      <c r="E160" s="1106">
        <v>13.05</v>
      </c>
      <c r="F160" s="1104">
        <f t="shared" si="12"/>
        <v>15.66</v>
      </c>
      <c r="G160" s="1106">
        <v>10.88</v>
      </c>
      <c r="H160" s="1104">
        <f t="shared" si="11"/>
        <v>13.056000000000001</v>
      </c>
      <c r="I160" s="280" t="s">
        <v>389</v>
      </c>
      <c r="J160" s="281" t="s">
        <v>390</v>
      </c>
      <c r="K160" s="122"/>
      <c r="L160" s="122"/>
      <c r="M160" s="122"/>
      <c r="N160" s="122"/>
      <c r="O160" s="122"/>
    </row>
    <row r="161" spans="1:15" ht="16.899999999999999" customHeight="1">
      <c r="A161" s="122"/>
      <c r="B161" s="263">
        <v>10730</v>
      </c>
      <c r="C161" s="849" t="s">
        <v>392</v>
      </c>
      <c r="D161" s="268" t="s">
        <v>393</v>
      </c>
      <c r="E161" s="1106">
        <v>6.32</v>
      </c>
      <c r="F161" s="1104">
        <f t="shared" si="12"/>
        <v>7.5839999999999996</v>
      </c>
      <c r="G161" s="1106">
        <v>5.27</v>
      </c>
      <c r="H161" s="1104">
        <f t="shared" si="11"/>
        <v>6.323999999999999</v>
      </c>
      <c r="I161" s="122"/>
      <c r="J161" s="122"/>
      <c r="K161" s="122"/>
      <c r="L161" s="122"/>
      <c r="M161" s="122"/>
      <c r="N161" s="122"/>
      <c r="O161" s="122"/>
    </row>
    <row r="162" spans="1:15" ht="22.5" customHeight="1">
      <c r="A162" s="124"/>
      <c r="B162" s="263">
        <v>51634</v>
      </c>
      <c r="C162" s="845" t="s">
        <v>394</v>
      </c>
      <c r="D162" s="268" t="s">
        <v>395</v>
      </c>
      <c r="E162" s="1106">
        <v>4.3899999999999997</v>
      </c>
      <c r="F162" s="1104">
        <f t="shared" si="12"/>
        <v>5.2679999999999998</v>
      </c>
      <c r="G162" s="1106">
        <f t="shared" si="13"/>
        <v>3.6583333333333332</v>
      </c>
      <c r="H162" s="1104">
        <v>4.3899999999999997</v>
      </c>
      <c r="I162" s="122"/>
      <c r="J162" s="122"/>
      <c r="K162" s="122"/>
      <c r="L162" s="122"/>
      <c r="M162" s="122"/>
      <c r="N162" s="122"/>
      <c r="O162" s="122"/>
    </row>
    <row r="163" spans="1:15" hidden="1">
      <c r="A163" s="124"/>
      <c r="B163" s="263">
        <v>8624</v>
      </c>
      <c r="C163" s="845" t="s">
        <v>396</v>
      </c>
      <c r="D163" s="268" t="s">
        <v>397</v>
      </c>
      <c r="E163" s="1106">
        <v>4.79</v>
      </c>
      <c r="F163" s="1104">
        <v>5.75</v>
      </c>
      <c r="G163" s="1106"/>
      <c r="H163" s="1104">
        <f>BD1*1.2</f>
        <v>5.1157199999999996</v>
      </c>
      <c r="I163" s="122"/>
      <c r="J163" s="122"/>
      <c r="K163" s="122"/>
      <c r="L163" s="122"/>
      <c r="M163" s="122"/>
      <c r="N163" s="122"/>
      <c r="O163" s="122"/>
    </row>
    <row r="164" spans="1:15">
      <c r="A164" s="124"/>
      <c r="B164" s="263">
        <v>11244</v>
      </c>
      <c r="C164" s="844" t="s">
        <v>398</v>
      </c>
      <c r="D164" s="265" t="s">
        <v>375</v>
      </c>
      <c r="E164" s="1106">
        <v>6.84</v>
      </c>
      <c r="F164" s="1104">
        <f t="shared" si="12"/>
        <v>8.2080000000000002</v>
      </c>
      <c r="G164" s="1106">
        <v>5.7</v>
      </c>
      <c r="H164" s="1104">
        <f>G164*1.2</f>
        <v>6.84</v>
      </c>
      <c r="I164" s="122"/>
      <c r="J164" s="122"/>
      <c r="K164" s="122"/>
      <c r="L164" s="122"/>
      <c r="M164" s="122"/>
      <c r="N164" s="122"/>
      <c r="O164" s="122"/>
    </row>
    <row r="165" spans="1:15">
      <c r="A165" s="124"/>
      <c r="B165" s="263">
        <v>50826</v>
      </c>
      <c r="C165" s="845" t="s">
        <v>396</v>
      </c>
      <c r="D165" s="268" t="s">
        <v>395</v>
      </c>
      <c r="E165" s="1106">
        <v>4.68</v>
      </c>
      <c r="F165" s="1104">
        <f t="shared" si="12"/>
        <v>5.6159999999999997</v>
      </c>
      <c r="G165" s="1106">
        <v>3.9</v>
      </c>
      <c r="H165" s="1104">
        <f t="shared" si="11"/>
        <v>4.68</v>
      </c>
      <c r="I165" s="122"/>
      <c r="J165" s="122"/>
      <c r="K165" s="122"/>
      <c r="L165" s="122"/>
      <c r="M165" s="122"/>
      <c r="N165" s="122"/>
      <c r="O165" s="122"/>
    </row>
    <row r="166" spans="1:15">
      <c r="A166" s="124"/>
      <c r="B166" s="263">
        <v>50326</v>
      </c>
      <c r="C166" s="845" t="s">
        <v>399</v>
      </c>
      <c r="D166" s="268" t="s">
        <v>380</v>
      </c>
      <c r="E166" s="1106">
        <v>8.98</v>
      </c>
      <c r="F166" s="1104">
        <f t="shared" si="12"/>
        <v>10.776</v>
      </c>
      <c r="G166" s="1106">
        <f t="shared" si="13"/>
        <v>7.4916666666666671</v>
      </c>
      <c r="H166" s="1104">
        <v>8.99</v>
      </c>
      <c r="I166" s="122"/>
      <c r="J166" s="122"/>
      <c r="K166" s="122"/>
      <c r="L166" s="122"/>
      <c r="M166" s="122"/>
      <c r="N166" s="122"/>
      <c r="O166" s="122"/>
    </row>
    <row r="167" spans="1:15">
      <c r="A167" s="124"/>
      <c r="B167" s="263">
        <v>50722</v>
      </c>
      <c r="C167" s="845" t="s">
        <v>400</v>
      </c>
      <c r="D167" s="268" t="s">
        <v>378</v>
      </c>
      <c r="E167" s="1106">
        <v>19.98</v>
      </c>
      <c r="F167" s="1104">
        <f t="shared" si="12"/>
        <v>23.975999999999999</v>
      </c>
      <c r="G167" s="1106">
        <v>16.649999999999999</v>
      </c>
      <c r="H167" s="1104">
        <f t="shared" si="11"/>
        <v>19.979999999999997</v>
      </c>
      <c r="I167" s="122"/>
      <c r="J167" s="122"/>
      <c r="K167" s="122"/>
      <c r="L167" s="122"/>
      <c r="M167" s="122"/>
      <c r="N167" s="122"/>
      <c r="O167" s="122"/>
    </row>
    <row r="168" spans="1:15">
      <c r="A168" s="124"/>
      <c r="B168" s="263">
        <v>8570</v>
      </c>
      <c r="C168" s="845" t="s">
        <v>401</v>
      </c>
      <c r="D168" s="268" t="s">
        <v>402</v>
      </c>
      <c r="E168" s="1106">
        <v>10.36</v>
      </c>
      <c r="F168" s="1104">
        <v>12.43</v>
      </c>
      <c r="G168" s="1106">
        <v>8.64</v>
      </c>
      <c r="H168" s="1104">
        <f t="shared" si="11"/>
        <v>10.368</v>
      </c>
      <c r="I168" s="122"/>
      <c r="J168" s="122"/>
      <c r="K168" s="122"/>
      <c r="L168" s="122"/>
      <c r="M168" s="122"/>
      <c r="N168" s="122"/>
      <c r="O168" s="122"/>
    </row>
    <row r="169" spans="1:15">
      <c r="A169" s="124"/>
      <c r="B169" s="263">
        <v>9124</v>
      </c>
      <c r="C169" s="845" t="s">
        <v>401</v>
      </c>
      <c r="D169" s="265" t="s">
        <v>403</v>
      </c>
      <c r="E169" s="1106">
        <v>8.6199999999999992</v>
      </c>
      <c r="F169" s="1104">
        <f t="shared" si="12"/>
        <v>10.343999999999999</v>
      </c>
      <c r="G169" s="1106">
        <v>7.19</v>
      </c>
      <c r="H169" s="1104">
        <f t="shared" si="11"/>
        <v>8.6280000000000001</v>
      </c>
      <c r="I169" s="122"/>
      <c r="J169" s="122"/>
      <c r="K169" s="122"/>
      <c r="L169" s="122"/>
      <c r="M169" s="122"/>
      <c r="N169" s="122"/>
      <c r="O169" s="122"/>
    </row>
    <row r="170" spans="1:15">
      <c r="A170" s="124"/>
      <c r="B170" s="263">
        <v>11644</v>
      </c>
      <c r="C170" s="845" t="s">
        <v>404</v>
      </c>
      <c r="D170" s="265" t="s">
        <v>405</v>
      </c>
      <c r="E170" s="1106">
        <v>14.42</v>
      </c>
      <c r="F170" s="1104">
        <v>17.3</v>
      </c>
      <c r="G170" s="1106">
        <v>12.02</v>
      </c>
      <c r="H170" s="1104">
        <v>14.42</v>
      </c>
      <c r="I170" s="122"/>
      <c r="J170" s="122"/>
      <c r="K170" s="122"/>
      <c r="L170" s="122"/>
      <c r="M170" s="122"/>
      <c r="N170" s="122"/>
      <c r="O170" s="122"/>
    </row>
    <row r="171" spans="1:15">
      <c r="A171" s="124"/>
      <c r="B171" s="263">
        <v>15484</v>
      </c>
      <c r="C171" s="844" t="s">
        <v>406</v>
      </c>
      <c r="D171" s="265" t="s">
        <v>395</v>
      </c>
      <c r="E171" s="1106">
        <v>10.44</v>
      </c>
      <c r="F171" s="1104">
        <f t="shared" si="12"/>
        <v>12.527999999999999</v>
      </c>
      <c r="G171" s="1106">
        <v>8.6999999999999993</v>
      </c>
      <c r="H171" s="1104">
        <f t="shared" si="11"/>
        <v>10.44</v>
      </c>
      <c r="I171" s="122"/>
      <c r="J171" s="122"/>
      <c r="K171" s="122"/>
      <c r="L171" s="122"/>
      <c r="M171" s="122"/>
      <c r="N171" s="122"/>
      <c r="O171" s="122"/>
    </row>
    <row r="172" spans="1:15">
      <c r="A172" s="124"/>
      <c r="B172" s="263">
        <v>50175</v>
      </c>
      <c r="C172" s="844" t="s">
        <v>407</v>
      </c>
      <c r="D172" s="265" t="s">
        <v>395</v>
      </c>
      <c r="E172" s="1106">
        <v>8.35</v>
      </c>
      <c r="F172" s="1104">
        <v>10.02</v>
      </c>
      <c r="G172" s="1106">
        <v>6.96</v>
      </c>
      <c r="H172" s="1104">
        <v>8.35</v>
      </c>
      <c r="I172" s="122"/>
      <c r="J172" s="122"/>
      <c r="K172" s="122"/>
      <c r="L172" s="122"/>
      <c r="M172" s="122"/>
      <c r="N172" s="122"/>
      <c r="O172" s="122"/>
    </row>
    <row r="173" spans="1:15">
      <c r="A173" s="124"/>
      <c r="B173" s="263">
        <v>10628</v>
      </c>
      <c r="C173" s="850" t="s">
        <v>408</v>
      </c>
      <c r="D173" s="265" t="s">
        <v>395</v>
      </c>
      <c r="E173" s="1106">
        <v>20.88</v>
      </c>
      <c r="F173" s="1104">
        <f t="shared" si="12"/>
        <v>25.055999999999997</v>
      </c>
      <c r="G173" s="1106">
        <v>17.399999999999999</v>
      </c>
      <c r="H173" s="1104">
        <f t="shared" si="11"/>
        <v>20.88</v>
      </c>
      <c r="I173" s="122"/>
      <c r="J173" s="122"/>
      <c r="K173" s="122"/>
      <c r="L173" s="122"/>
      <c r="M173" s="122"/>
      <c r="N173" s="122"/>
      <c r="O173" s="122"/>
    </row>
    <row r="174" spans="1:15">
      <c r="A174" s="124"/>
      <c r="B174" s="263">
        <v>11487</v>
      </c>
      <c r="C174" s="851" t="s">
        <v>409</v>
      </c>
      <c r="D174" s="263" t="s">
        <v>397</v>
      </c>
      <c r="E174" s="1106">
        <v>25.06</v>
      </c>
      <c r="F174" s="1104">
        <f t="shared" si="12"/>
        <v>30.071999999999996</v>
      </c>
      <c r="G174" s="1106">
        <v>20.88</v>
      </c>
      <c r="H174" s="1104">
        <f t="shared" si="11"/>
        <v>25.055999999999997</v>
      </c>
      <c r="I174" s="122"/>
      <c r="J174" s="122"/>
      <c r="K174" s="122"/>
      <c r="L174" s="122"/>
      <c r="M174" s="122"/>
      <c r="N174" s="122"/>
      <c r="O174" s="122"/>
    </row>
    <row r="175" spans="1:15">
      <c r="A175" s="122"/>
      <c r="B175" s="263">
        <v>51114</v>
      </c>
      <c r="C175" s="851" t="s">
        <v>410</v>
      </c>
      <c r="D175" s="263" t="s">
        <v>380</v>
      </c>
      <c r="E175" s="1106">
        <v>31.32</v>
      </c>
      <c r="F175" s="1104">
        <v>37.58</v>
      </c>
      <c r="G175" s="1106">
        <v>26.1</v>
      </c>
      <c r="H175" s="1104">
        <v>31.32</v>
      </c>
      <c r="I175" s="122"/>
      <c r="J175" s="122"/>
      <c r="K175" s="122"/>
      <c r="L175" s="122"/>
      <c r="M175" s="122"/>
      <c r="N175" s="122"/>
      <c r="O175" s="122"/>
    </row>
    <row r="176" spans="1:15">
      <c r="A176" s="122"/>
      <c r="B176" s="263">
        <v>15225</v>
      </c>
      <c r="C176" s="851" t="s">
        <v>411</v>
      </c>
      <c r="D176" s="263" t="s">
        <v>405</v>
      </c>
      <c r="E176" s="1106">
        <v>25.06</v>
      </c>
      <c r="F176" s="1104">
        <f t="shared" si="12"/>
        <v>30.071999999999996</v>
      </c>
      <c r="G176" s="1106">
        <v>20.88</v>
      </c>
      <c r="H176" s="1104">
        <f t="shared" si="11"/>
        <v>25.055999999999997</v>
      </c>
      <c r="I176" s="122"/>
      <c r="J176" s="122"/>
      <c r="K176" s="122"/>
      <c r="L176" s="122"/>
      <c r="M176" s="122"/>
      <c r="N176" s="122"/>
      <c r="O176" s="122"/>
    </row>
    <row r="177" spans="1:15" ht="18.75">
      <c r="A177" s="122"/>
      <c r="B177" s="282"/>
      <c r="C177" s="283"/>
      <c r="D177" s="284"/>
      <c r="E177" s="279"/>
      <c r="F177" s="279"/>
      <c r="G177" s="285"/>
      <c r="H177" s="279"/>
      <c r="I177" s="122"/>
      <c r="J177" s="122"/>
      <c r="K177" s="122"/>
      <c r="L177" s="122"/>
      <c r="M177" s="122"/>
      <c r="N177" s="122"/>
      <c r="O177" s="122"/>
    </row>
    <row r="178" spans="1:15" ht="47.25">
      <c r="A178" s="122"/>
      <c r="B178" s="833" t="s">
        <v>1</v>
      </c>
      <c r="C178" s="833" t="s">
        <v>412</v>
      </c>
      <c r="D178" s="833" t="s">
        <v>413</v>
      </c>
      <c r="E178" s="833" t="s">
        <v>369</v>
      </c>
      <c r="F178" s="833" t="s">
        <v>323</v>
      </c>
      <c r="G178" s="285"/>
      <c r="H178" s="279"/>
      <c r="I178" s="122"/>
      <c r="J178" s="122"/>
      <c r="K178" s="122"/>
      <c r="L178" s="122"/>
      <c r="M178" s="122"/>
      <c r="N178" s="122"/>
      <c r="O178" s="122"/>
    </row>
    <row r="179" spans="1:15">
      <c r="A179" s="122"/>
      <c r="B179" s="286">
        <v>11858</v>
      </c>
      <c r="C179" s="287" t="s">
        <v>414</v>
      </c>
      <c r="D179" s="131" t="s">
        <v>415</v>
      </c>
      <c r="E179" s="277">
        <v>1.33</v>
      </c>
      <c r="F179" s="697">
        <v>1.6</v>
      </c>
      <c r="G179" s="285"/>
      <c r="H179" s="279"/>
      <c r="I179" s="122"/>
      <c r="J179" s="122"/>
      <c r="K179" s="122"/>
      <c r="L179" s="122"/>
      <c r="M179" s="122"/>
      <c r="N179" s="122"/>
      <c r="O179" s="122"/>
    </row>
    <row r="180" spans="1:15" ht="23.25">
      <c r="A180" s="122"/>
      <c r="B180" s="286">
        <v>11859</v>
      </c>
      <c r="C180" s="287" t="s">
        <v>416</v>
      </c>
      <c r="D180" s="131" t="s">
        <v>415</v>
      </c>
      <c r="E180" s="277">
        <v>3.76</v>
      </c>
      <c r="F180" s="697">
        <v>4.51</v>
      </c>
      <c r="G180" s="288"/>
      <c r="H180" s="279"/>
      <c r="I180" s="122"/>
      <c r="J180" s="122"/>
      <c r="K180" s="122"/>
      <c r="L180" s="122"/>
      <c r="M180" s="122"/>
      <c r="N180" s="122"/>
      <c r="O180" s="122"/>
    </row>
    <row r="181" spans="1:15" ht="15">
      <c r="A181" s="122"/>
      <c r="B181" s="122"/>
      <c r="C181" s="122"/>
      <c r="D181" s="122"/>
      <c r="E181" s="161"/>
      <c r="F181" s="161"/>
      <c r="G181" s="289"/>
      <c r="H181" s="290"/>
      <c r="I181" s="122"/>
      <c r="J181" s="122"/>
      <c r="K181" s="122"/>
      <c r="L181" s="122"/>
      <c r="M181" s="122"/>
      <c r="N181" s="122"/>
      <c r="O181" s="122"/>
    </row>
    <row r="182" spans="1:15" ht="30">
      <c r="A182" s="26"/>
      <c r="B182" s="1331" t="s">
        <v>417</v>
      </c>
      <c r="C182" s="1332"/>
      <c r="D182" s="1332"/>
      <c r="E182" s="1332"/>
      <c r="F182" s="1332"/>
      <c r="G182" s="1332"/>
      <c r="H182" s="1332"/>
      <c r="I182" s="1333"/>
      <c r="J182" s="122"/>
      <c r="K182" s="122"/>
      <c r="L182" s="122"/>
      <c r="M182" s="122"/>
      <c r="N182" s="122"/>
      <c r="O182" s="122"/>
    </row>
    <row r="183" spans="1:15" ht="31.5">
      <c r="A183" s="124"/>
      <c r="B183" s="77"/>
      <c r="C183" s="127" t="s">
        <v>241</v>
      </c>
      <c r="D183" s="209"/>
      <c r="E183" s="210" t="s">
        <v>313</v>
      </c>
      <c r="F183" s="210" t="s">
        <v>313</v>
      </c>
      <c r="G183" s="210" t="s">
        <v>418</v>
      </c>
      <c r="H183" s="291" t="s">
        <v>418</v>
      </c>
      <c r="I183" s="122"/>
      <c r="J183" s="122"/>
      <c r="K183" s="122"/>
      <c r="L183" s="122"/>
      <c r="M183" s="122"/>
      <c r="N183" s="122"/>
      <c r="O183" s="122"/>
    </row>
    <row r="184" spans="1:15" ht="47.25">
      <c r="A184" s="124"/>
      <c r="B184" s="833" t="s">
        <v>1</v>
      </c>
      <c r="C184" s="833" t="s">
        <v>419</v>
      </c>
      <c r="D184" s="833" t="s">
        <v>302</v>
      </c>
      <c r="E184" s="833" t="s">
        <v>369</v>
      </c>
      <c r="F184" s="833" t="s">
        <v>322</v>
      </c>
      <c r="G184" s="833" t="s">
        <v>243</v>
      </c>
      <c r="H184" s="833" t="s">
        <v>244</v>
      </c>
      <c r="I184" s="122"/>
      <c r="J184" s="122"/>
      <c r="K184" s="122"/>
      <c r="L184" s="122"/>
      <c r="M184" s="122"/>
      <c r="N184" s="122"/>
      <c r="O184" s="122"/>
    </row>
    <row r="185" spans="1:15" ht="18.75" customHeight="1">
      <c r="A185" s="124"/>
      <c r="B185" s="204">
        <v>50477</v>
      </c>
      <c r="C185" s="853" t="s">
        <v>420</v>
      </c>
      <c r="D185" s="236"/>
      <c r="E185" s="213">
        <v>5.58</v>
      </c>
      <c r="F185" s="694">
        <f t="shared" si="12"/>
        <v>6.6959999999999997</v>
      </c>
      <c r="G185" s="224">
        <f t="shared" si="13"/>
        <v>5.2666666666666675</v>
      </c>
      <c r="H185" s="695">
        <v>6.32</v>
      </c>
      <c r="I185" s="122"/>
      <c r="J185" s="122"/>
      <c r="K185" s="122"/>
      <c r="L185" s="122"/>
      <c r="M185" s="122"/>
      <c r="N185" s="122"/>
      <c r="O185" s="122"/>
    </row>
    <row r="186" spans="1:15" ht="18.75" customHeight="1">
      <c r="A186" s="124"/>
      <c r="B186" s="204">
        <v>10339</v>
      </c>
      <c r="C186" s="853" t="s">
        <v>421</v>
      </c>
      <c r="D186" s="236"/>
      <c r="E186" s="213">
        <v>7.85</v>
      </c>
      <c r="F186" s="694">
        <f t="shared" si="12"/>
        <v>9.42</v>
      </c>
      <c r="G186" s="224">
        <v>7.41</v>
      </c>
      <c r="H186" s="695">
        <v>8.89</v>
      </c>
      <c r="I186" s="122"/>
      <c r="J186" s="122"/>
      <c r="K186" s="122"/>
      <c r="L186" s="122"/>
      <c r="M186" s="122"/>
      <c r="N186" s="122"/>
      <c r="O186" s="122"/>
    </row>
    <row r="187" spans="1:15" ht="18.75" customHeight="1">
      <c r="A187" s="124"/>
      <c r="B187" s="204">
        <v>51978</v>
      </c>
      <c r="C187" s="853" t="s">
        <v>422</v>
      </c>
      <c r="D187" s="236"/>
      <c r="E187" s="213">
        <v>8.91</v>
      </c>
      <c r="F187" s="694">
        <f t="shared" si="12"/>
        <v>10.692</v>
      </c>
      <c r="G187" s="222">
        <f>H187/1.2</f>
        <v>8.4166666666666661</v>
      </c>
      <c r="H187" s="695">
        <v>10.1</v>
      </c>
      <c r="I187" s="122"/>
      <c r="J187" s="122"/>
      <c r="K187" s="122"/>
      <c r="L187" s="122"/>
      <c r="M187" s="122"/>
      <c r="N187" s="122"/>
      <c r="O187" s="122"/>
    </row>
    <row r="188" spans="1:15" ht="18.75" customHeight="1">
      <c r="A188" s="124"/>
      <c r="B188" s="204">
        <v>7646</v>
      </c>
      <c r="C188" s="853" t="s">
        <v>423</v>
      </c>
      <c r="D188" s="236"/>
      <c r="E188" s="213">
        <v>9.1300000000000008</v>
      </c>
      <c r="F188" s="694">
        <f t="shared" si="12"/>
        <v>10.956000000000001</v>
      </c>
      <c r="G188" s="224">
        <f>E188*0.97</f>
        <v>8.8560999999999996</v>
      </c>
      <c r="H188" s="695">
        <f t="shared" ref="H188" si="15">G188*1.2</f>
        <v>10.627319999999999</v>
      </c>
      <c r="I188" s="122"/>
      <c r="J188" s="122"/>
      <c r="K188" s="122"/>
      <c r="L188" s="122"/>
      <c r="M188" s="122"/>
      <c r="N188" s="122"/>
      <c r="O188" s="122"/>
    </row>
    <row r="189" spans="1:15" ht="18.75" customHeight="1">
      <c r="A189" s="124"/>
      <c r="B189" s="204">
        <v>15012</v>
      </c>
      <c r="C189" s="853" t="s">
        <v>424</v>
      </c>
      <c r="D189" s="236"/>
      <c r="E189" s="213">
        <v>10.26</v>
      </c>
      <c r="F189" s="694">
        <v>12.31</v>
      </c>
      <c r="G189" s="224">
        <f>H189/1.2</f>
        <v>9.6916666666666682</v>
      </c>
      <c r="H189" s="695">
        <v>11.63</v>
      </c>
      <c r="I189" s="122"/>
      <c r="J189" s="122"/>
      <c r="K189" s="122"/>
      <c r="L189" s="122"/>
      <c r="M189" s="122"/>
      <c r="N189" s="122"/>
      <c r="O189" s="122"/>
    </row>
    <row r="190" spans="1:15" ht="18.75" customHeight="1">
      <c r="A190" s="124"/>
      <c r="B190" s="204">
        <v>11239</v>
      </c>
      <c r="C190" s="853" t="s">
        <v>425</v>
      </c>
      <c r="D190" s="236"/>
      <c r="E190" s="213">
        <v>88.2</v>
      </c>
      <c r="F190" s="694">
        <v>105.84</v>
      </c>
      <c r="G190" s="224">
        <v>81.900000000000006</v>
      </c>
      <c r="H190" s="695">
        <v>98.28</v>
      </c>
      <c r="I190" s="122"/>
      <c r="J190" s="122"/>
      <c r="K190" s="122"/>
      <c r="L190" s="122"/>
      <c r="M190" s="122"/>
      <c r="N190" s="122"/>
      <c r="O190" s="122"/>
    </row>
    <row r="191" spans="1:15" ht="26.1" customHeight="1">
      <c r="A191" s="124"/>
      <c r="B191" s="204">
        <v>15289</v>
      </c>
      <c r="C191" s="853" t="s">
        <v>426</v>
      </c>
      <c r="D191" s="292"/>
      <c r="E191" s="293">
        <v>19.88</v>
      </c>
      <c r="F191" s="698">
        <v>23.86</v>
      </c>
      <c r="G191" s="252">
        <f t="shared" ref="G191:G192" si="16">H191/1.2</f>
        <v>18.458333333333332</v>
      </c>
      <c r="H191" s="699">
        <v>22.15</v>
      </c>
      <c r="I191" s="122"/>
      <c r="J191" s="122"/>
      <c r="K191" s="122"/>
      <c r="L191" s="122"/>
      <c r="M191" s="122"/>
      <c r="N191" s="122"/>
      <c r="O191" s="122"/>
    </row>
    <row r="192" spans="1:15" ht="18.75" customHeight="1">
      <c r="A192" s="124"/>
      <c r="B192" s="247">
        <v>52152</v>
      </c>
      <c r="C192" s="854" t="s">
        <v>1812</v>
      </c>
      <c r="D192" s="287"/>
      <c r="E192" s="277">
        <v>10</v>
      </c>
      <c r="F192" s="697">
        <f t="shared" si="12"/>
        <v>12</v>
      </c>
      <c r="G192" s="255">
        <f t="shared" si="16"/>
        <v>7.5</v>
      </c>
      <c r="H192" s="700">
        <v>9</v>
      </c>
      <c r="I192" s="122"/>
      <c r="J192" s="122"/>
      <c r="K192" s="122"/>
      <c r="L192" s="122"/>
      <c r="M192" s="122"/>
      <c r="N192" s="122"/>
      <c r="O192" s="122"/>
    </row>
    <row r="193" spans="1:15" ht="32.25">
      <c r="A193" s="122"/>
      <c r="B193" s="294">
        <v>51833</v>
      </c>
      <c r="C193" s="852" t="s">
        <v>427</v>
      </c>
      <c r="D193" s="287"/>
      <c r="E193" s="277">
        <v>10</v>
      </c>
      <c r="F193" s="697">
        <f>E193*1.2</f>
        <v>12</v>
      </c>
      <c r="G193" s="255">
        <f>H193/1.2</f>
        <v>7.5</v>
      </c>
      <c r="H193" s="700">
        <v>9</v>
      </c>
      <c r="I193" s="122"/>
      <c r="J193" s="122"/>
      <c r="K193" s="122"/>
      <c r="L193" s="122"/>
      <c r="M193" s="122"/>
      <c r="N193" s="122"/>
      <c r="O193" s="122"/>
    </row>
    <row r="194" spans="1:15" ht="47.25">
      <c r="A194" s="122"/>
      <c r="B194" s="833" t="s">
        <v>1</v>
      </c>
      <c r="C194" s="833" t="s">
        <v>419</v>
      </c>
      <c r="D194" s="833" t="s">
        <v>290</v>
      </c>
      <c r="E194" s="833" t="s">
        <v>369</v>
      </c>
      <c r="F194" s="833" t="s">
        <v>322</v>
      </c>
      <c r="G194" s="295"/>
      <c r="H194" s="261"/>
      <c r="I194" s="122"/>
      <c r="J194" s="122"/>
      <c r="K194" s="122"/>
      <c r="L194" s="122"/>
      <c r="M194" s="122"/>
      <c r="N194" s="122"/>
      <c r="O194" s="122"/>
    </row>
    <row r="195" spans="1:15" ht="17.25" customHeight="1">
      <c r="A195" s="122"/>
      <c r="B195" s="131">
        <v>11460</v>
      </c>
      <c r="C195" s="855" t="s">
        <v>428</v>
      </c>
      <c r="D195" s="131" t="s">
        <v>429</v>
      </c>
      <c r="E195" s="296">
        <v>18.899999999999999</v>
      </c>
      <c r="F195" s="696">
        <f t="shared" si="12"/>
        <v>22.679999999999996</v>
      </c>
      <c r="G195" s="295"/>
      <c r="H195" s="261"/>
      <c r="I195" s="122"/>
      <c r="J195" s="122"/>
      <c r="K195" s="122"/>
      <c r="L195" s="122"/>
      <c r="M195" s="122"/>
      <c r="N195" s="122"/>
      <c r="O195" s="122"/>
    </row>
    <row r="196" spans="1:15" ht="17.25" customHeight="1">
      <c r="A196" s="122"/>
      <c r="B196" s="131">
        <v>11428</v>
      </c>
      <c r="C196" s="855" t="s">
        <v>430</v>
      </c>
      <c r="D196" s="131" t="s">
        <v>429</v>
      </c>
      <c r="E196" s="297">
        <v>21.7</v>
      </c>
      <c r="F196" s="697">
        <f t="shared" si="12"/>
        <v>26.04</v>
      </c>
      <c r="G196" s="295"/>
      <c r="H196" s="261"/>
      <c r="I196" s="122"/>
      <c r="J196" s="122"/>
      <c r="K196" s="122"/>
      <c r="L196" s="122"/>
      <c r="M196" s="122"/>
      <c r="N196" s="122"/>
      <c r="O196" s="122"/>
    </row>
    <row r="197" spans="1:15" ht="15">
      <c r="A197" s="26"/>
      <c r="B197" s="77"/>
      <c r="C197" s="77"/>
      <c r="D197" s="77"/>
      <c r="E197" s="77"/>
      <c r="F197" s="77"/>
      <c r="G197" s="77"/>
      <c r="H197" s="882"/>
      <c r="I197" s="122"/>
      <c r="J197" s="122"/>
      <c r="K197" s="122"/>
      <c r="L197" s="122"/>
      <c r="M197" s="122"/>
      <c r="N197" s="122"/>
      <c r="O197" s="122"/>
    </row>
    <row r="198" spans="1:15" ht="30">
      <c r="A198" s="124"/>
      <c r="B198" s="1351" t="s">
        <v>431</v>
      </c>
      <c r="C198" s="1352"/>
      <c r="D198" s="1352"/>
      <c r="E198" s="1352"/>
      <c r="F198" s="1352"/>
      <c r="G198" s="1352"/>
      <c r="H198" s="1188"/>
      <c r="I198" s="122"/>
      <c r="J198" s="122"/>
      <c r="K198" s="122"/>
      <c r="L198" s="122"/>
      <c r="M198" s="122"/>
      <c r="N198" s="122"/>
      <c r="O198" s="122"/>
    </row>
    <row r="199" spans="1:15" ht="31.5">
      <c r="A199" s="124"/>
      <c r="B199" s="77"/>
      <c r="C199" s="127" t="s">
        <v>241</v>
      </c>
      <c r="D199" s="210" t="s">
        <v>313</v>
      </c>
      <c r="E199" s="210" t="s">
        <v>313</v>
      </c>
      <c r="F199" s="210" t="s">
        <v>432</v>
      </c>
      <c r="G199" s="291" t="s">
        <v>432</v>
      </c>
      <c r="H199" s="122"/>
      <c r="I199" s="122"/>
      <c r="J199" s="122"/>
      <c r="K199" s="122"/>
      <c r="L199" s="122"/>
      <c r="M199" s="122"/>
      <c r="N199" s="122"/>
    </row>
    <row r="200" spans="1:15" ht="59.25" customHeight="1">
      <c r="A200" s="124"/>
      <c r="B200" s="833" t="s">
        <v>1</v>
      </c>
      <c r="C200" s="833" t="s">
        <v>433</v>
      </c>
      <c r="D200" s="833" t="s">
        <v>266</v>
      </c>
      <c r="E200" s="833" t="s">
        <v>322</v>
      </c>
      <c r="F200" s="833" t="s">
        <v>243</v>
      </c>
      <c r="G200" s="833" t="s">
        <v>322</v>
      </c>
      <c r="H200" s="122"/>
      <c r="I200" s="122"/>
      <c r="J200" s="122"/>
      <c r="K200" s="122"/>
      <c r="L200" s="122"/>
      <c r="M200" s="122"/>
      <c r="N200" s="122"/>
    </row>
    <row r="201" spans="1:15" ht="31.5">
      <c r="A201" s="124"/>
      <c r="B201" s="298">
        <v>50844</v>
      </c>
      <c r="C201" s="856" t="s">
        <v>434</v>
      </c>
      <c r="D201" s="213">
        <v>0.64</v>
      </c>
      <c r="E201" s="694">
        <f>D201*1.2</f>
        <v>0.76800000000000002</v>
      </c>
      <c r="F201" s="213">
        <v>0.51</v>
      </c>
      <c r="G201" s="694">
        <f t="shared" ref="G201:G202" si="17">F201*1.2</f>
        <v>0.61199999999999999</v>
      </c>
      <c r="H201" s="122"/>
      <c r="I201" s="122"/>
      <c r="J201" s="122"/>
      <c r="K201" s="122"/>
      <c r="L201" s="122"/>
      <c r="M201" s="122"/>
      <c r="N201" s="122"/>
    </row>
    <row r="202" spans="1:15" ht="31.5">
      <c r="A202" s="124"/>
      <c r="B202" s="207">
        <v>50811</v>
      </c>
      <c r="C202" s="856" t="s">
        <v>435</v>
      </c>
      <c r="D202" s="213">
        <v>3.44</v>
      </c>
      <c r="E202" s="694">
        <v>4.13</v>
      </c>
      <c r="F202" s="213">
        <v>2.75</v>
      </c>
      <c r="G202" s="695">
        <f t="shared" si="17"/>
        <v>3.3</v>
      </c>
      <c r="H202" s="122"/>
      <c r="I202" s="122"/>
      <c r="J202" s="122"/>
      <c r="K202" s="122"/>
      <c r="L202" s="122"/>
      <c r="M202" s="122"/>
      <c r="N202" s="122"/>
    </row>
    <row r="204" spans="1:15" ht="36" customHeight="1">
      <c r="B204" s="1351" t="s">
        <v>1782</v>
      </c>
      <c r="C204" s="1352"/>
      <c r="D204" s="1352"/>
      <c r="E204" s="1352"/>
      <c r="F204" s="1353"/>
      <c r="G204" s="1353"/>
      <c r="H204" s="1188"/>
    </row>
    <row r="205" spans="1:15" ht="47.25" customHeight="1">
      <c r="B205" s="826" t="s">
        <v>1</v>
      </c>
      <c r="C205" s="826" t="s">
        <v>1784</v>
      </c>
      <c r="D205" s="826" t="s">
        <v>266</v>
      </c>
      <c r="E205" s="826" t="s">
        <v>322</v>
      </c>
      <c r="F205" s="1192"/>
      <c r="G205" s="1192"/>
    </row>
    <row r="206" spans="1:15" ht="32.25" customHeight="1">
      <c r="B206" s="268">
        <v>51975</v>
      </c>
      <c r="C206" s="1057" t="s">
        <v>1783</v>
      </c>
      <c r="D206" s="186">
        <v>71.290000000000006</v>
      </c>
      <c r="E206" s="712">
        <v>85.55</v>
      </c>
      <c r="F206" s="1189"/>
      <c r="G206" s="1190"/>
    </row>
    <row r="207" spans="1:15" ht="32.25" customHeight="1">
      <c r="B207" s="1187">
        <v>51819</v>
      </c>
      <c r="C207" s="1057" t="s">
        <v>1785</v>
      </c>
      <c r="D207" s="186">
        <v>51.65</v>
      </c>
      <c r="E207" s="712">
        <v>61.98</v>
      </c>
      <c r="F207" s="1189"/>
      <c r="G207" s="1191"/>
    </row>
    <row r="208" spans="1:15" ht="32.25" customHeight="1">
      <c r="B208" s="1187">
        <v>51818</v>
      </c>
      <c r="C208" s="1057" t="s">
        <v>1786</v>
      </c>
      <c r="D208" s="186">
        <v>42.74</v>
      </c>
      <c r="E208" s="712">
        <v>51.29</v>
      </c>
      <c r="F208" s="1189"/>
      <c r="G208" s="1191"/>
    </row>
  </sheetData>
  <mergeCells count="25">
    <mergeCell ref="B204:G204"/>
    <mergeCell ref="B198:G198"/>
    <mergeCell ref="B1:C1"/>
    <mergeCell ref="C2:E2"/>
    <mergeCell ref="C3:E3"/>
    <mergeCell ref="C4:E4"/>
    <mergeCell ref="C5:E5"/>
    <mergeCell ref="B6:F6"/>
    <mergeCell ref="B31:F31"/>
    <mergeCell ref="G43:H43"/>
    <mergeCell ref="B48:F48"/>
    <mergeCell ref="F51:G54"/>
    <mergeCell ref="B56:F56"/>
    <mergeCell ref="B64:F64"/>
    <mergeCell ref="B65:F65"/>
    <mergeCell ref="B74:H74"/>
    <mergeCell ref="B142:H142"/>
    <mergeCell ref="B182:I182"/>
    <mergeCell ref="B143:F143"/>
    <mergeCell ref="B75:H75"/>
    <mergeCell ref="B85:H85"/>
    <mergeCell ref="B86:H86"/>
    <mergeCell ref="B87:H87"/>
    <mergeCell ref="B134:F134"/>
    <mergeCell ref="I88:J88"/>
  </mergeCells>
  <pageMargins left="0.70866141732283461" right="0" top="0" bottom="0" header="0" footer="0"/>
  <pageSetup paperSize="9" scale="13" orientation="landscape" useFirstPageNumber="1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299"/>
  <sheetViews>
    <sheetView topLeftCell="A118" workbookViewId="0">
      <selection activeCell="D164" sqref="D164"/>
    </sheetView>
  </sheetViews>
  <sheetFormatPr defaultColWidth="12.5703125" defaultRowHeight="15.75" customHeight="1"/>
  <cols>
    <col min="1" max="1" width="4" customWidth="1"/>
    <col min="2" max="2" width="4.42578125" customWidth="1"/>
    <col min="3" max="3" width="13" customWidth="1"/>
    <col min="4" max="4" width="34.140625" customWidth="1"/>
    <col min="5" max="5" width="15" customWidth="1"/>
    <col min="6" max="6" width="9" customWidth="1"/>
    <col min="7" max="7" width="9.5703125" customWidth="1"/>
    <col min="8" max="8" width="10.42578125" customWidth="1"/>
    <col min="9" max="9" width="9.28515625" customWidth="1"/>
    <col min="10" max="10" width="10" customWidth="1"/>
    <col min="11" max="11" width="9.28515625" customWidth="1"/>
    <col min="12" max="12" width="6" customWidth="1"/>
    <col min="13" max="13" width="9.140625" customWidth="1"/>
    <col min="14" max="14" width="2.85546875" customWidth="1"/>
    <col min="15" max="15" width="8.140625" style="299" customWidth="1"/>
    <col min="16" max="16" width="11.7109375" hidden="1" customWidth="1"/>
    <col min="17" max="17" width="5.7109375" customWidth="1"/>
    <col min="18" max="18" width="13.7109375" customWidth="1"/>
    <col min="19" max="19" width="2.42578125" customWidth="1"/>
    <col min="20" max="24" width="12.5703125" hidden="1"/>
    <col min="26" max="26" width="6.140625" customWidth="1"/>
  </cols>
  <sheetData>
    <row r="1" spans="1:26" ht="15.75" customHeight="1">
      <c r="A1" s="26"/>
      <c r="B1" s="26"/>
      <c r="C1" s="1354" t="s">
        <v>161</v>
      </c>
      <c r="D1" s="1324"/>
      <c r="E1" s="77"/>
      <c r="F1" s="77"/>
      <c r="G1" s="26"/>
      <c r="H1" s="26"/>
      <c r="I1" s="26"/>
      <c r="J1" s="26"/>
      <c r="K1" s="26"/>
      <c r="L1" s="26"/>
      <c r="M1" s="26"/>
      <c r="N1" s="26"/>
      <c r="O1" s="142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15.75" customHeight="1">
      <c r="A2" s="26"/>
      <c r="B2" s="78"/>
      <c r="C2" s="125" t="s">
        <v>162</v>
      </c>
      <c r="D2" s="1325" t="s">
        <v>163</v>
      </c>
      <c r="E2" s="1324"/>
      <c r="F2" s="1326"/>
      <c r="G2" s="26"/>
      <c r="H2" s="26"/>
      <c r="I2" s="26"/>
      <c r="J2" s="26"/>
      <c r="K2" s="26"/>
      <c r="L2" s="26"/>
      <c r="M2" s="26"/>
      <c r="N2" s="26"/>
      <c r="O2" s="142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 ht="15.75" customHeight="1">
      <c r="A3" s="26"/>
      <c r="B3" s="78"/>
      <c r="C3" s="125" t="s">
        <v>164</v>
      </c>
      <c r="D3" s="1327"/>
      <c r="E3" s="1324"/>
      <c r="F3" s="1326"/>
      <c r="G3" s="26"/>
      <c r="H3" s="26"/>
      <c r="I3" s="26"/>
      <c r="J3" s="26"/>
      <c r="K3" s="26"/>
      <c r="L3" s="26"/>
      <c r="M3" s="26"/>
      <c r="N3" s="26"/>
      <c r="O3" s="142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5.75" customHeight="1">
      <c r="A4" s="26"/>
      <c r="B4" s="78"/>
      <c r="C4" s="125" t="s">
        <v>165</v>
      </c>
      <c r="D4" s="1327" t="s">
        <v>166</v>
      </c>
      <c r="E4" s="1324"/>
      <c r="F4" s="1326"/>
      <c r="G4" s="26"/>
      <c r="H4" s="26"/>
      <c r="I4" s="26"/>
      <c r="J4" s="26"/>
      <c r="K4" s="26"/>
      <c r="L4" s="26"/>
      <c r="M4" s="26"/>
      <c r="N4" s="26"/>
      <c r="O4" s="142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42.6" customHeight="1">
      <c r="A5" s="26"/>
      <c r="B5" s="78"/>
      <c r="C5" s="125" t="s">
        <v>167</v>
      </c>
      <c r="D5" s="1327" t="s">
        <v>436</v>
      </c>
      <c r="E5" s="1324"/>
      <c r="F5" s="1326"/>
      <c r="G5" s="80"/>
      <c r="H5" s="80"/>
      <c r="I5" s="80"/>
      <c r="J5" s="80"/>
      <c r="K5" s="80"/>
      <c r="L5" s="80"/>
      <c r="M5" s="80"/>
      <c r="N5" s="80"/>
      <c r="O5" s="27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58.9" customHeight="1">
      <c r="A6" s="26"/>
      <c r="B6" s="78"/>
      <c r="C6" s="1384" t="s">
        <v>437</v>
      </c>
      <c r="D6" s="1384"/>
      <c r="E6" s="1384"/>
      <c r="F6" s="1384"/>
      <c r="G6" s="1384"/>
      <c r="H6" s="1384"/>
      <c r="I6" s="1384"/>
      <c r="J6" s="1384"/>
      <c r="K6" s="1384"/>
      <c r="L6" s="1384"/>
      <c r="M6" s="1384"/>
      <c r="N6" s="1384"/>
      <c r="O6" s="1384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58.9" customHeight="1">
      <c r="A7" s="26"/>
      <c r="B7" s="78"/>
      <c r="C7" s="1384" t="s">
        <v>1615</v>
      </c>
      <c r="D7" s="1384"/>
      <c r="E7" s="1384"/>
      <c r="F7" s="1384"/>
      <c r="G7" s="1384"/>
      <c r="H7" s="1384"/>
      <c r="I7" s="1384"/>
      <c r="J7" s="1384"/>
      <c r="K7" s="1384"/>
      <c r="L7" s="1384"/>
      <c r="M7" s="1384"/>
      <c r="N7" s="1384"/>
      <c r="O7" s="1384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33.75" customHeight="1">
      <c r="A8" s="26"/>
      <c r="B8" s="78"/>
      <c r="C8" s="1394" t="s">
        <v>438</v>
      </c>
      <c r="D8" s="1394"/>
      <c r="E8" s="1394"/>
      <c r="F8" s="1394"/>
      <c r="G8" s="1394"/>
      <c r="H8" s="1394"/>
      <c r="I8" s="1394"/>
      <c r="J8" s="1394"/>
      <c r="K8" s="1394"/>
      <c r="L8" s="1394"/>
      <c r="M8" s="1394"/>
      <c r="N8" s="1394"/>
      <c r="O8" s="1394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5.75" customHeight="1">
      <c r="A9" s="26"/>
      <c r="B9" s="26"/>
      <c r="C9" s="305" t="s">
        <v>439</v>
      </c>
      <c r="D9" s="857"/>
      <c r="E9" s="858"/>
      <c r="F9" s="858"/>
      <c r="G9" s="858"/>
      <c r="H9" s="858"/>
      <c r="I9" s="858"/>
      <c r="J9" s="858"/>
      <c r="K9" s="858"/>
      <c r="L9" s="858"/>
      <c r="M9" s="858"/>
      <c r="N9" s="858"/>
      <c r="O9" s="858"/>
      <c r="P9" s="300"/>
      <c r="Q9" s="300"/>
      <c r="R9" s="301"/>
      <c r="S9" s="26"/>
      <c r="T9" s="26"/>
      <c r="U9" s="26"/>
      <c r="V9" s="26"/>
      <c r="W9" s="26"/>
      <c r="X9" s="26"/>
      <c r="Y9" s="26"/>
      <c r="Z9" s="26"/>
    </row>
    <row r="10" spans="1:26" ht="15.75" customHeight="1">
      <c r="A10" s="26"/>
      <c r="B10" s="26"/>
      <c r="C10" s="302" t="s">
        <v>440</v>
      </c>
      <c r="D10" s="303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304"/>
      <c r="S10" s="26"/>
      <c r="T10" s="26"/>
      <c r="U10" s="26"/>
      <c r="V10" s="26"/>
      <c r="W10" s="26"/>
      <c r="X10" s="26"/>
      <c r="Y10" s="26"/>
      <c r="Z10" s="26"/>
    </row>
    <row r="11" spans="1:26" ht="15.75" customHeight="1">
      <c r="A11" s="26"/>
      <c r="B11" s="26"/>
      <c r="C11" s="305" t="s">
        <v>441</v>
      </c>
      <c r="D11" s="303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858"/>
      <c r="P11" s="142"/>
      <c r="Q11" s="142"/>
      <c r="R11" s="304"/>
      <c r="S11" s="26"/>
      <c r="T11" s="26"/>
      <c r="U11" s="26"/>
      <c r="V11" s="26"/>
      <c r="W11" s="26"/>
      <c r="X11" s="26"/>
      <c r="Y11" s="26"/>
      <c r="Z11" s="26"/>
    </row>
    <row r="12" spans="1:26" ht="15.75" customHeight="1">
      <c r="A12" s="26"/>
      <c r="B12" s="26"/>
      <c r="C12" s="305" t="s">
        <v>442</v>
      </c>
      <c r="D12" s="303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304"/>
      <c r="S12" s="26"/>
      <c r="T12" s="26"/>
      <c r="U12" s="26"/>
      <c r="V12" s="26"/>
      <c r="W12" s="26"/>
      <c r="X12" s="26"/>
      <c r="Y12" s="26"/>
      <c r="Z12" s="26"/>
    </row>
    <row r="13" spans="1:26" ht="22.5" customHeight="1">
      <c r="A13" s="26"/>
      <c r="B13" s="26"/>
      <c r="C13" s="306"/>
      <c r="D13" s="307"/>
      <c r="E13" s="308"/>
      <c r="F13" s="1395" t="s">
        <v>443</v>
      </c>
      <c r="G13" s="1381"/>
      <c r="H13" s="1380" t="s">
        <v>444</v>
      </c>
      <c r="I13" s="1381"/>
      <c r="J13" s="308"/>
      <c r="K13" s="308"/>
      <c r="L13" s="308"/>
      <c r="M13" s="308"/>
      <c r="N13" s="308"/>
      <c r="O13" s="308"/>
      <c r="P13" s="308"/>
      <c r="Q13" s="308"/>
      <c r="R13" s="309"/>
      <c r="S13" s="26"/>
      <c r="T13" s="26"/>
      <c r="U13" s="26"/>
      <c r="V13" s="26"/>
      <c r="W13" s="26"/>
      <c r="X13" s="26"/>
      <c r="Y13" s="26"/>
      <c r="Z13" s="26"/>
    </row>
    <row r="14" spans="1:26" ht="71.25" customHeight="1">
      <c r="D14" s="900" t="s">
        <v>445</v>
      </c>
      <c r="E14" s="900" t="s">
        <v>446</v>
      </c>
      <c r="F14" s="900" t="s">
        <v>447</v>
      </c>
      <c r="G14" s="900" t="s">
        <v>448</v>
      </c>
      <c r="H14" s="900" t="s">
        <v>447</v>
      </c>
      <c r="I14" s="900" t="s">
        <v>448</v>
      </c>
      <c r="J14" s="900" t="s">
        <v>449</v>
      </c>
      <c r="K14" s="997"/>
      <c r="L14" s="997"/>
      <c r="M14" s="997"/>
      <c r="N14" s="310"/>
      <c r="O14" s="310"/>
      <c r="P14" s="310"/>
    </row>
    <row r="15" spans="1:26" ht="29.45" customHeight="1">
      <c r="D15" s="901" t="s">
        <v>450</v>
      </c>
      <c r="E15" s="902" t="s">
        <v>451</v>
      </c>
      <c r="F15" s="903">
        <v>11.74</v>
      </c>
      <c r="G15" s="903">
        <v>14.09</v>
      </c>
      <c r="H15" s="903">
        <v>10.74</v>
      </c>
      <c r="I15" s="904">
        <f t="shared" ref="I15:I77" si="0">H15*1.2</f>
        <v>12.888</v>
      </c>
      <c r="J15" s="311">
        <v>135</v>
      </c>
      <c r="K15" s="997"/>
      <c r="L15" s="997"/>
      <c r="M15" s="997"/>
      <c r="N15" s="313"/>
      <c r="O15" s="313"/>
      <c r="P15" s="313"/>
    </row>
    <row r="16" spans="1:26" ht="29.45" customHeight="1">
      <c r="D16" s="901" t="s">
        <v>450</v>
      </c>
      <c r="E16" s="902" t="s">
        <v>452</v>
      </c>
      <c r="F16" s="903">
        <v>11.74</v>
      </c>
      <c r="G16" s="903">
        <v>14.09</v>
      </c>
      <c r="H16" s="903">
        <v>10.74</v>
      </c>
      <c r="I16" s="904">
        <f t="shared" si="0"/>
        <v>12.888</v>
      </c>
      <c r="J16" s="311">
        <v>146</v>
      </c>
      <c r="K16" s="997"/>
      <c r="L16" s="997"/>
      <c r="M16" s="997"/>
      <c r="N16" s="313"/>
      <c r="O16" s="313"/>
      <c r="P16" s="313"/>
    </row>
    <row r="17" spans="4:16" ht="29.45" customHeight="1">
      <c r="D17" s="901" t="s">
        <v>450</v>
      </c>
      <c r="E17" s="902" t="s">
        <v>453</v>
      </c>
      <c r="F17" s="903">
        <v>11.74</v>
      </c>
      <c r="G17" s="903">
        <v>14.09</v>
      </c>
      <c r="H17" s="903">
        <v>10.74</v>
      </c>
      <c r="I17" s="904">
        <f t="shared" si="0"/>
        <v>12.888</v>
      </c>
      <c r="J17" s="311">
        <v>109</v>
      </c>
      <c r="K17" s="997"/>
      <c r="L17" s="997"/>
      <c r="M17" s="997"/>
      <c r="N17" s="313"/>
      <c r="O17" s="313"/>
      <c r="P17" s="313"/>
    </row>
    <row r="18" spans="4:16" ht="22.5" customHeight="1">
      <c r="D18" s="901" t="s">
        <v>454</v>
      </c>
      <c r="E18" s="902" t="s">
        <v>455</v>
      </c>
      <c r="F18" s="903">
        <v>11.74</v>
      </c>
      <c r="G18" s="903">
        <v>14.09</v>
      </c>
      <c r="H18" s="903">
        <v>10.74</v>
      </c>
      <c r="I18" s="904">
        <f t="shared" si="0"/>
        <v>12.888</v>
      </c>
      <c r="J18" s="311">
        <v>94</v>
      </c>
      <c r="K18" s="997"/>
      <c r="L18" s="997"/>
      <c r="M18" s="997"/>
      <c r="N18" s="313"/>
      <c r="O18" s="313"/>
      <c r="P18" s="313"/>
    </row>
    <row r="19" spans="4:16" ht="23.25" customHeight="1">
      <c r="D19" s="901" t="s">
        <v>454</v>
      </c>
      <c r="E19" s="902" t="s">
        <v>456</v>
      </c>
      <c r="F19" s="903">
        <v>11.74</v>
      </c>
      <c r="G19" s="903">
        <v>14.09</v>
      </c>
      <c r="H19" s="903">
        <v>10.74</v>
      </c>
      <c r="I19" s="904">
        <f t="shared" si="0"/>
        <v>12.888</v>
      </c>
      <c r="J19" s="311"/>
      <c r="K19" s="997"/>
      <c r="L19" s="997"/>
      <c r="M19" s="997"/>
      <c r="N19" s="313"/>
      <c r="O19" s="313"/>
      <c r="P19" s="313"/>
    </row>
    <row r="20" spans="4:16" ht="26.45" customHeight="1">
      <c r="D20" s="905" t="s">
        <v>457</v>
      </c>
      <c r="E20" s="906" t="s">
        <v>458</v>
      </c>
      <c r="F20" s="904">
        <v>11.74</v>
      </c>
      <c r="G20" s="904">
        <v>14.09</v>
      </c>
      <c r="H20" s="903">
        <v>10.74</v>
      </c>
      <c r="I20" s="904">
        <f t="shared" si="0"/>
        <v>12.888</v>
      </c>
      <c r="J20" s="907">
        <v>82</v>
      </c>
      <c r="K20" s="997"/>
      <c r="L20" s="997"/>
      <c r="M20" s="997"/>
      <c r="N20" s="313"/>
      <c r="O20" s="313"/>
      <c r="P20" s="313"/>
    </row>
    <row r="21" spans="4:16" ht="44.25" customHeight="1">
      <c r="D21" s="905" t="s">
        <v>454</v>
      </c>
      <c r="E21" s="906" t="s">
        <v>458</v>
      </c>
      <c r="F21" s="903">
        <v>11.74</v>
      </c>
      <c r="G21" s="903">
        <v>14.09</v>
      </c>
      <c r="H21" s="903">
        <v>10.74</v>
      </c>
      <c r="I21" s="904">
        <f t="shared" si="0"/>
        <v>12.888</v>
      </c>
      <c r="J21" s="907">
        <v>82</v>
      </c>
      <c r="K21" s="312"/>
      <c r="L21" s="313"/>
      <c r="M21" s="313"/>
      <c r="N21" s="313"/>
      <c r="O21" s="313"/>
      <c r="P21" s="313"/>
    </row>
    <row r="22" spans="4:16" ht="44.25" customHeight="1">
      <c r="D22" s="905" t="s">
        <v>454</v>
      </c>
      <c r="E22" s="906" t="s">
        <v>459</v>
      </c>
      <c r="F22" s="903">
        <v>11.74</v>
      </c>
      <c r="G22" s="903">
        <v>14.09</v>
      </c>
      <c r="H22" s="903">
        <v>10.74</v>
      </c>
      <c r="I22" s="904">
        <f t="shared" si="0"/>
        <v>12.888</v>
      </c>
      <c r="J22" s="907"/>
      <c r="K22" s="312"/>
      <c r="L22" s="313"/>
      <c r="M22" s="313"/>
      <c r="N22" s="313"/>
      <c r="O22" s="313"/>
      <c r="P22" s="313"/>
    </row>
    <row r="23" spans="4:16" ht="28.9" customHeight="1">
      <c r="D23" s="905" t="s">
        <v>454</v>
      </c>
      <c r="E23" s="906" t="s">
        <v>460</v>
      </c>
      <c r="F23" s="903">
        <v>11.74</v>
      </c>
      <c r="G23" s="903">
        <v>14.09</v>
      </c>
      <c r="H23" s="903">
        <v>10.74</v>
      </c>
      <c r="I23" s="904">
        <f t="shared" si="0"/>
        <v>12.888</v>
      </c>
      <c r="J23" s="907">
        <v>73</v>
      </c>
      <c r="K23" s="312"/>
      <c r="L23" s="313"/>
      <c r="M23" s="313"/>
      <c r="N23" s="313"/>
      <c r="O23" s="313"/>
      <c r="P23" s="313"/>
    </row>
    <row r="24" spans="4:16" ht="36.75" customHeight="1">
      <c r="D24" s="908" t="s">
        <v>461</v>
      </c>
      <c r="E24" s="909" t="s">
        <v>462</v>
      </c>
      <c r="F24" s="910">
        <v>23.17</v>
      </c>
      <c r="G24" s="910">
        <v>27.8</v>
      </c>
      <c r="H24" s="910">
        <v>22.01</v>
      </c>
      <c r="I24" s="910">
        <v>26.41</v>
      </c>
      <c r="J24" s="311">
        <v>105</v>
      </c>
      <c r="K24" s="312"/>
      <c r="L24" s="313"/>
      <c r="M24" s="313"/>
      <c r="N24" s="313"/>
      <c r="O24" s="313"/>
      <c r="P24" s="313"/>
    </row>
    <row r="25" spans="4:16" ht="36.75" customHeight="1">
      <c r="D25" s="901" t="s">
        <v>463</v>
      </c>
      <c r="E25" s="911" t="s">
        <v>464</v>
      </c>
      <c r="F25" s="912">
        <v>11.74</v>
      </c>
      <c r="G25" s="912">
        <v>14.09</v>
      </c>
      <c r="H25" s="913">
        <v>10.74</v>
      </c>
      <c r="I25" s="913">
        <f t="shared" si="0"/>
        <v>12.888</v>
      </c>
      <c r="J25" s="311">
        <v>54</v>
      </c>
      <c r="K25" s="312"/>
      <c r="L25" s="313"/>
      <c r="M25" s="313"/>
      <c r="N25" s="313"/>
      <c r="O25" s="313"/>
      <c r="P25" s="313"/>
    </row>
    <row r="26" spans="4:16" ht="36.75" customHeight="1">
      <c r="D26" s="901" t="s">
        <v>454</v>
      </c>
      <c r="E26" s="911" t="s">
        <v>465</v>
      </c>
      <c r="F26" s="912">
        <v>11.74</v>
      </c>
      <c r="G26" s="912">
        <v>14.09</v>
      </c>
      <c r="H26" s="913">
        <v>10.74</v>
      </c>
      <c r="I26" s="913">
        <f t="shared" si="0"/>
        <v>12.888</v>
      </c>
      <c r="J26" s="311">
        <v>48.7</v>
      </c>
      <c r="K26" s="312"/>
      <c r="L26" s="313"/>
      <c r="M26" s="313"/>
      <c r="N26" s="313"/>
      <c r="O26" s="313"/>
      <c r="P26" s="313"/>
    </row>
    <row r="27" spans="4:16" ht="36.75" customHeight="1">
      <c r="D27" s="901" t="s">
        <v>454</v>
      </c>
      <c r="E27" s="911" t="s">
        <v>466</v>
      </c>
      <c r="F27" s="903">
        <v>9.1</v>
      </c>
      <c r="G27" s="903">
        <v>10.92</v>
      </c>
      <c r="H27" s="903">
        <v>8.59</v>
      </c>
      <c r="I27" s="904">
        <f t="shared" si="0"/>
        <v>10.308</v>
      </c>
      <c r="J27" s="311">
        <v>59.8</v>
      </c>
      <c r="K27" s="312"/>
      <c r="L27" s="313"/>
      <c r="M27" s="313"/>
      <c r="N27" s="313"/>
      <c r="O27" s="313"/>
      <c r="P27" s="313"/>
    </row>
    <row r="28" spans="4:16" ht="15.75" customHeight="1">
      <c r="D28" s="901" t="s">
        <v>454</v>
      </c>
      <c r="E28" s="902" t="s">
        <v>467</v>
      </c>
      <c r="F28" s="903">
        <v>11.74</v>
      </c>
      <c r="G28" s="903">
        <v>14.09</v>
      </c>
      <c r="H28" s="903">
        <v>11.15</v>
      </c>
      <c r="I28" s="903">
        <v>13.38</v>
      </c>
      <c r="J28" s="311">
        <v>108.7</v>
      </c>
      <c r="K28" s="312"/>
      <c r="L28" s="313"/>
      <c r="M28" s="313"/>
      <c r="N28" s="313"/>
      <c r="O28" s="313"/>
      <c r="P28" s="313"/>
    </row>
    <row r="29" spans="4:16" ht="15.75" customHeight="1">
      <c r="D29" s="901" t="s">
        <v>454</v>
      </c>
      <c r="E29" s="902" t="s">
        <v>468</v>
      </c>
      <c r="F29" s="903">
        <v>9.1</v>
      </c>
      <c r="G29" s="903">
        <v>10.92</v>
      </c>
      <c r="H29" s="903">
        <v>8.59</v>
      </c>
      <c r="I29" s="904">
        <f t="shared" si="0"/>
        <v>10.308</v>
      </c>
      <c r="J29" s="311">
        <v>68</v>
      </c>
      <c r="K29" s="312"/>
      <c r="L29" s="313"/>
      <c r="M29" s="313"/>
      <c r="N29" s="313"/>
      <c r="O29" s="313"/>
      <c r="P29" s="313"/>
    </row>
    <row r="30" spans="4:16" ht="15.75" customHeight="1">
      <c r="D30" s="901" t="s">
        <v>469</v>
      </c>
      <c r="E30" s="902" t="s">
        <v>468</v>
      </c>
      <c r="F30" s="903">
        <v>11.74</v>
      </c>
      <c r="G30" s="903">
        <v>14.09</v>
      </c>
      <c r="H30" s="903">
        <v>11.15</v>
      </c>
      <c r="I30" s="903">
        <v>13.38</v>
      </c>
      <c r="J30" s="311">
        <v>68</v>
      </c>
      <c r="K30" s="312"/>
      <c r="L30" s="313"/>
      <c r="M30" s="313"/>
      <c r="N30" s="313"/>
      <c r="O30" s="313"/>
      <c r="P30" s="313"/>
    </row>
    <row r="31" spans="4:16" ht="15.75" customHeight="1">
      <c r="D31" s="901" t="s">
        <v>454</v>
      </c>
      <c r="E31" s="902" t="s">
        <v>470</v>
      </c>
      <c r="F31" s="903">
        <v>9.1</v>
      </c>
      <c r="G31" s="903">
        <v>10.92</v>
      </c>
      <c r="H31" s="903">
        <v>8.59</v>
      </c>
      <c r="I31" s="904">
        <f t="shared" si="0"/>
        <v>10.308</v>
      </c>
      <c r="J31" s="311">
        <v>54</v>
      </c>
      <c r="K31" s="312"/>
      <c r="L31" s="313"/>
      <c r="M31" s="313"/>
      <c r="N31" s="313"/>
      <c r="O31" s="313"/>
      <c r="P31" s="313"/>
    </row>
    <row r="32" spans="4:16" ht="15.75" customHeight="1">
      <c r="D32" s="901" t="s">
        <v>454</v>
      </c>
      <c r="E32" s="902" t="s">
        <v>471</v>
      </c>
      <c r="F32" s="903">
        <v>9.1</v>
      </c>
      <c r="G32" s="903">
        <v>10.92</v>
      </c>
      <c r="H32" s="903">
        <v>8.59</v>
      </c>
      <c r="I32" s="904">
        <f t="shared" si="0"/>
        <v>10.308</v>
      </c>
      <c r="J32" s="311"/>
      <c r="K32" s="312"/>
      <c r="L32" s="313"/>
      <c r="M32" s="313"/>
      <c r="N32" s="313"/>
      <c r="O32" s="313"/>
      <c r="P32" s="313"/>
    </row>
    <row r="33" spans="4:16" ht="15.75" customHeight="1">
      <c r="D33" s="901" t="s">
        <v>454</v>
      </c>
      <c r="E33" s="902" t="s">
        <v>472</v>
      </c>
      <c r="F33" s="903">
        <v>9.1</v>
      </c>
      <c r="G33" s="903">
        <v>10.92</v>
      </c>
      <c r="H33" s="903">
        <v>8.59</v>
      </c>
      <c r="I33" s="904">
        <f t="shared" si="0"/>
        <v>10.308</v>
      </c>
      <c r="J33" s="311" t="s">
        <v>473</v>
      </c>
      <c r="K33" s="312"/>
      <c r="L33" s="313"/>
      <c r="M33" s="313"/>
      <c r="N33" s="313"/>
      <c r="O33" s="313"/>
      <c r="P33" s="313"/>
    </row>
    <row r="34" spans="4:16" ht="15.75" customHeight="1">
      <c r="D34" s="901" t="s">
        <v>454</v>
      </c>
      <c r="E34" s="902" t="s">
        <v>474</v>
      </c>
      <c r="F34" s="903">
        <v>9.1</v>
      </c>
      <c r="G34" s="903">
        <v>10.92</v>
      </c>
      <c r="H34" s="903">
        <v>8.59</v>
      </c>
      <c r="I34" s="904">
        <f t="shared" si="0"/>
        <v>10.308</v>
      </c>
      <c r="J34" s="311" t="s">
        <v>475</v>
      </c>
      <c r="K34" s="312"/>
      <c r="L34" s="313"/>
      <c r="M34" s="313"/>
      <c r="N34" s="313"/>
      <c r="O34" s="313"/>
      <c r="P34" s="313"/>
    </row>
    <row r="35" spans="4:16" ht="15.75" customHeight="1">
      <c r="D35" s="901" t="s">
        <v>476</v>
      </c>
      <c r="E35" s="902" t="s">
        <v>477</v>
      </c>
      <c r="F35" s="903">
        <v>10</v>
      </c>
      <c r="G35" s="903">
        <v>12</v>
      </c>
      <c r="H35" s="904">
        <f t="shared" ref="H35:H88" si="1">I35/1.2</f>
        <v>9.0750000000000011</v>
      </c>
      <c r="I35" s="904">
        <v>10.89</v>
      </c>
      <c r="J35" s="311">
        <v>75</v>
      </c>
      <c r="K35" s="312"/>
      <c r="L35" s="313"/>
      <c r="M35" s="313"/>
      <c r="N35" s="313"/>
      <c r="O35" s="313"/>
      <c r="P35" s="313"/>
    </row>
    <row r="36" spans="4:16" ht="15.75" customHeight="1">
      <c r="D36" s="901" t="s">
        <v>469</v>
      </c>
      <c r="E36" s="902" t="s">
        <v>477</v>
      </c>
      <c r="F36" s="903">
        <v>10</v>
      </c>
      <c r="G36" s="903">
        <v>12</v>
      </c>
      <c r="H36" s="904">
        <f t="shared" si="1"/>
        <v>9.0750000000000011</v>
      </c>
      <c r="I36" s="904">
        <v>10.89</v>
      </c>
      <c r="J36" s="311">
        <v>75</v>
      </c>
      <c r="K36" s="312"/>
      <c r="L36" s="313"/>
      <c r="M36" s="313"/>
      <c r="N36" s="313"/>
      <c r="O36" s="313"/>
      <c r="P36" s="313"/>
    </row>
    <row r="37" spans="4:16" ht="15.75" customHeight="1">
      <c r="D37" s="901" t="s">
        <v>454</v>
      </c>
      <c r="E37" s="902" t="s">
        <v>478</v>
      </c>
      <c r="F37" s="903">
        <v>9.1</v>
      </c>
      <c r="G37" s="903">
        <v>10.92</v>
      </c>
      <c r="H37" s="903">
        <v>8.59</v>
      </c>
      <c r="I37" s="904">
        <f t="shared" si="0"/>
        <v>10.308</v>
      </c>
      <c r="J37" s="311">
        <v>87.7</v>
      </c>
      <c r="K37" s="312"/>
      <c r="L37" s="313"/>
      <c r="M37" s="313"/>
      <c r="N37" s="313"/>
      <c r="O37" s="313"/>
      <c r="P37" s="313"/>
    </row>
    <row r="38" spans="4:16" ht="15.75" customHeight="1">
      <c r="D38" s="901" t="s">
        <v>454</v>
      </c>
      <c r="E38" s="902" t="s">
        <v>477</v>
      </c>
      <c r="F38" s="903">
        <v>9.1</v>
      </c>
      <c r="G38" s="903">
        <v>10.92</v>
      </c>
      <c r="H38" s="903">
        <v>8.59</v>
      </c>
      <c r="I38" s="904">
        <f t="shared" si="0"/>
        <v>10.308</v>
      </c>
      <c r="J38" s="311">
        <v>75</v>
      </c>
      <c r="K38" s="312"/>
      <c r="L38" s="313"/>
      <c r="M38" s="313"/>
      <c r="N38" s="313"/>
      <c r="O38" s="313"/>
      <c r="P38" s="313"/>
    </row>
    <row r="39" spans="4:16" ht="25.5" customHeight="1">
      <c r="D39" s="901" t="s">
        <v>469</v>
      </c>
      <c r="E39" s="902" t="s">
        <v>479</v>
      </c>
      <c r="F39" s="903">
        <v>10</v>
      </c>
      <c r="G39" s="903">
        <v>12</v>
      </c>
      <c r="H39" s="904">
        <f t="shared" si="1"/>
        <v>9.0750000000000011</v>
      </c>
      <c r="I39" s="904">
        <v>10.89</v>
      </c>
      <c r="J39" s="311">
        <v>56</v>
      </c>
      <c r="K39" s="312"/>
      <c r="L39" s="313"/>
      <c r="M39" s="313"/>
      <c r="N39" s="313"/>
      <c r="O39" s="313"/>
      <c r="P39" s="313"/>
    </row>
    <row r="40" spans="4:16" ht="21.75" customHeight="1">
      <c r="D40" s="901" t="s">
        <v>480</v>
      </c>
      <c r="E40" s="902" t="s">
        <v>479</v>
      </c>
      <c r="F40" s="903">
        <v>10</v>
      </c>
      <c r="G40" s="903">
        <v>12</v>
      </c>
      <c r="H40" s="904">
        <f t="shared" si="1"/>
        <v>9.0750000000000011</v>
      </c>
      <c r="I40" s="904">
        <v>10.89</v>
      </c>
      <c r="J40" s="311">
        <v>56</v>
      </c>
      <c r="K40" s="312"/>
      <c r="L40" s="313"/>
      <c r="M40" s="313"/>
      <c r="N40" s="313"/>
      <c r="O40" s="313"/>
      <c r="P40" s="313"/>
    </row>
    <row r="41" spans="4:16" ht="45" customHeight="1">
      <c r="D41" s="914" t="s">
        <v>481</v>
      </c>
      <c r="E41" s="906" t="s">
        <v>479</v>
      </c>
      <c r="F41" s="903">
        <v>14.2</v>
      </c>
      <c r="G41" s="903">
        <v>17.04</v>
      </c>
      <c r="H41" s="903">
        <v>14.2</v>
      </c>
      <c r="I41" s="903">
        <v>17.04</v>
      </c>
      <c r="J41" s="907">
        <v>274.10000000000002</v>
      </c>
      <c r="K41" s="312"/>
      <c r="L41" s="313"/>
      <c r="M41" s="313"/>
      <c r="N41" s="313"/>
      <c r="O41" s="313"/>
      <c r="P41" s="313"/>
    </row>
    <row r="42" spans="4:16" ht="15.75" customHeight="1">
      <c r="D42" s="901" t="s">
        <v>454</v>
      </c>
      <c r="E42" s="902" t="s">
        <v>479</v>
      </c>
      <c r="F42" s="903">
        <v>9.1</v>
      </c>
      <c r="G42" s="903">
        <v>10.92</v>
      </c>
      <c r="H42" s="903">
        <v>8.59</v>
      </c>
      <c r="I42" s="904">
        <f t="shared" si="0"/>
        <v>10.308</v>
      </c>
      <c r="J42" s="311">
        <v>56</v>
      </c>
      <c r="K42" s="312"/>
      <c r="L42" s="313"/>
      <c r="M42" s="313"/>
      <c r="N42" s="313"/>
      <c r="O42" s="313"/>
      <c r="P42" s="313"/>
    </row>
    <row r="43" spans="4:16" ht="15.75" customHeight="1">
      <c r="D43" s="901" t="s">
        <v>454</v>
      </c>
      <c r="E43" s="902" t="s">
        <v>482</v>
      </c>
      <c r="F43" s="903">
        <v>9.1</v>
      </c>
      <c r="G43" s="903">
        <v>10.92</v>
      </c>
      <c r="H43" s="903">
        <v>8.59</v>
      </c>
      <c r="I43" s="904">
        <f t="shared" si="0"/>
        <v>10.308</v>
      </c>
      <c r="J43" s="311">
        <v>54</v>
      </c>
      <c r="K43" s="312"/>
      <c r="L43" s="313"/>
      <c r="M43" s="313"/>
      <c r="N43" s="313"/>
      <c r="O43" s="313"/>
      <c r="P43" s="313"/>
    </row>
    <row r="44" spans="4:16" ht="15.75" customHeight="1">
      <c r="D44" s="901" t="s">
        <v>454</v>
      </c>
      <c r="E44" s="902" t="s">
        <v>483</v>
      </c>
      <c r="F44" s="903">
        <v>9.1</v>
      </c>
      <c r="G44" s="903">
        <v>10.92</v>
      </c>
      <c r="H44" s="903">
        <v>8.59</v>
      </c>
      <c r="I44" s="904">
        <f t="shared" si="0"/>
        <v>10.308</v>
      </c>
      <c r="J44" s="311">
        <v>45</v>
      </c>
      <c r="K44" s="312"/>
      <c r="L44" s="313"/>
      <c r="M44" s="313"/>
      <c r="N44" s="313"/>
      <c r="O44" s="313"/>
      <c r="P44" s="313"/>
    </row>
    <row r="45" spans="4:16" ht="15.75" customHeight="1">
      <c r="D45" s="901" t="s">
        <v>454</v>
      </c>
      <c r="E45" s="902" t="s">
        <v>484</v>
      </c>
      <c r="F45" s="903">
        <v>9.1</v>
      </c>
      <c r="G45" s="903">
        <v>10.92</v>
      </c>
      <c r="H45" s="903">
        <v>8.59</v>
      </c>
      <c r="I45" s="904">
        <f t="shared" si="0"/>
        <v>10.308</v>
      </c>
      <c r="J45" s="311">
        <v>38</v>
      </c>
      <c r="K45" s="312"/>
      <c r="L45" s="313"/>
      <c r="M45" s="313"/>
      <c r="N45" s="313"/>
      <c r="O45" s="313"/>
      <c r="P45" s="313"/>
    </row>
    <row r="46" spans="4:16" ht="15.75" customHeight="1">
      <c r="D46" s="901" t="s">
        <v>450</v>
      </c>
      <c r="E46" s="902" t="s">
        <v>484</v>
      </c>
      <c r="F46" s="903">
        <v>11.74</v>
      </c>
      <c r="G46" s="903">
        <v>14.09</v>
      </c>
      <c r="H46" s="903">
        <v>11.15</v>
      </c>
      <c r="I46" s="903">
        <v>13.38</v>
      </c>
      <c r="J46" s="311">
        <v>38</v>
      </c>
      <c r="K46" s="312"/>
      <c r="L46" s="313"/>
      <c r="M46" s="313"/>
      <c r="N46" s="313"/>
      <c r="O46" s="313"/>
      <c r="P46" s="313"/>
    </row>
    <row r="47" spans="4:16" ht="15.75" customHeight="1">
      <c r="D47" s="901" t="s">
        <v>454</v>
      </c>
      <c r="E47" s="902" t="s">
        <v>485</v>
      </c>
      <c r="F47" s="903">
        <v>9.1</v>
      </c>
      <c r="G47" s="903">
        <v>10.92</v>
      </c>
      <c r="H47" s="903">
        <v>8.59</v>
      </c>
      <c r="I47" s="904">
        <f t="shared" si="0"/>
        <v>10.308</v>
      </c>
      <c r="J47" s="311">
        <v>69.7</v>
      </c>
      <c r="K47" s="312"/>
      <c r="L47" s="313"/>
      <c r="M47" s="313"/>
      <c r="N47" s="313"/>
      <c r="O47" s="313"/>
      <c r="P47" s="313"/>
    </row>
    <row r="48" spans="4:16" ht="15.75" customHeight="1">
      <c r="D48" s="901" t="s">
        <v>454</v>
      </c>
      <c r="E48" s="902" t="s">
        <v>486</v>
      </c>
      <c r="F48" s="903">
        <v>9.1</v>
      </c>
      <c r="G48" s="903">
        <v>10.92</v>
      </c>
      <c r="H48" s="903">
        <v>8.59</v>
      </c>
      <c r="I48" s="904">
        <f t="shared" si="0"/>
        <v>10.308</v>
      </c>
      <c r="J48" s="311">
        <v>51</v>
      </c>
      <c r="K48" s="312"/>
      <c r="L48" s="313"/>
      <c r="M48" s="313"/>
      <c r="N48" s="313"/>
      <c r="O48" s="313"/>
      <c r="P48" s="313"/>
    </row>
    <row r="49" spans="4:16" ht="15.75" customHeight="1">
      <c r="D49" s="901" t="s">
        <v>487</v>
      </c>
      <c r="E49" s="902" t="s">
        <v>486</v>
      </c>
      <c r="F49" s="903">
        <v>10</v>
      </c>
      <c r="G49" s="903">
        <v>12</v>
      </c>
      <c r="H49" s="904">
        <f t="shared" si="1"/>
        <v>9.0750000000000011</v>
      </c>
      <c r="I49" s="904">
        <v>10.89</v>
      </c>
      <c r="J49" s="311">
        <v>51</v>
      </c>
      <c r="K49" s="312"/>
      <c r="L49" s="313"/>
      <c r="M49" s="313"/>
      <c r="N49" s="313"/>
      <c r="O49" s="313"/>
      <c r="P49" s="313"/>
    </row>
    <row r="50" spans="4:16" ht="15.75" customHeight="1">
      <c r="D50" s="901" t="s">
        <v>454</v>
      </c>
      <c r="E50" s="902" t="s">
        <v>488</v>
      </c>
      <c r="F50" s="903">
        <v>9.1</v>
      </c>
      <c r="G50" s="903">
        <v>10.92</v>
      </c>
      <c r="H50" s="903">
        <v>8.59</v>
      </c>
      <c r="I50" s="904">
        <f t="shared" si="0"/>
        <v>10.308</v>
      </c>
      <c r="J50" s="311">
        <v>42</v>
      </c>
      <c r="K50" s="312"/>
      <c r="L50" s="313"/>
      <c r="M50" s="313"/>
      <c r="N50" s="313"/>
      <c r="O50" s="313"/>
      <c r="P50" s="313"/>
    </row>
    <row r="51" spans="4:16" ht="18.75">
      <c r="D51" s="908" t="s">
        <v>461</v>
      </c>
      <c r="E51" s="909" t="s">
        <v>489</v>
      </c>
      <c r="F51" s="910">
        <v>23</v>
      </c>
      <c r="G51" s="910">
        <v>27.6</v>
      </c>
      <c r="H51" s="910">
        <v>21.85</v>
      </c>
      <c r="I51" s="910">
        <v>26.22</v>
      </c>
      <c r="J51" s="311">
        <v>80</v>
      </c>
      <c r="K51" s="312"/>
      <c r="L51" s="313"/>
      <c r="M51" s="313"/>
      <c r="N51" s="313"/>
      <c r="O51" s="313"/>
      <c r="P51" s="313"/>
    </row>
    <row r="52" spans="4:16" ht="18.75">
      <c r="D52" s="901" t="s">
        <v>454</v>
      </c>
      <c r="E52" s="911" t="s">
        <v>490</v>
      </c>
      <c r="F52" s="903">
        <v>9.1</v>
      </c>
      <c r="G52" s="903">
        <v>10.92</v>
      </c>
      <c r="H52" s="903">
        <v>8.59</v>
      </c>
      <c r="I52" s="904">
        <f t="shared" si="0"/>
        <v>10.308</v>
      </c>
      <c r="J52" s="311">
        <v>70.099999999999994</v>
      </c>
      <c r="K52" s="312"/>
      <c r="L52" s="313"/>
      <c r="M52" s="313"/>
      <c r="N52" s="313"/>
      <c r="O52" s="313"/>
      <c r="P52" s="313"/>
    </row>
    <row r="53" spans="4:16" ht="18.75">
      <c r="D53" s="901" t="s">
        <v>454</v>
      </c>
      <c r="E53" s="902" t="s">
        <v>491</v>
      </c>
      <c r="F53" s="903">
        <v>9.1</v>
      </c>
      <c r="G53" s="903">
        <v>10.92</v>
      </c>
      <c r="H53" s="903">
        <v>8.59</v>
      </c>
      <c r="I53" s="904">
        <f t="shared" si="0"/>
        <v>10.308</v>
      </c>
      <c r="J53" s="311">
        <v>45</v>
      </c>
      <c r="K53" s="312"/>
      <c r="L53" s="313"/>
      <c r="M53" s="313"/>
      <c r="N53" s="313"/>
      <c r="O53" s="313"/>
      <c r="P53" s="313"/>
    </row>
    <row r="54" spans="4:16" ht="18.75">
      <c r="D54" s="901" t="s">
        <v>476</v>
      </c>
      <c r="E54" s="902" t="s">
        <v>491</v>
      </c>
      <c r="F54" s="903">
        <v>10</v>
      </c>
      <c r="G54" s="903">
        <v>12</v>
      </c>
      <c r="H54" s="904">
        <f t="shared" si="1"/>
        <v>9.0750000000000011</v>
      </c>
      <c r="I54" s="904">
        <v>10.89</v>
      </c>
      <c r="J54" s="311">
        <v>45</v>
      </c>
      <c r="K54" s="312"/>
      <c r="L54" s="313"/>
      <c r="M54" s="313"/>
      <c r="N54" s="313"/>
      <c r="O54" s="313"/>
      <c r="P54" s="313"/>
    </row>
    <row r="55" spans="4:16" ht="18.75">
      <c r="D55" s="901" t="s">
        <v>469</v>
      </c>
      <c r="E55" s="902" t="s">
        <v>491</v>
      </c>
      <c r="F55" s="903">
        <v>10</v>
      </c>
      <c r="G55" s="903">
        <v>12</v>
      </c>
      <c r="H55" s="904">
        <f t="shared" si="1"/>
        <v>9.0750000000000011</v>
      </c>
      <c r="I55" s="904">
        <v>10.89</v>
      </c>
      <c r="J55" s="311">
        <v>45</v>
      </c>
      <c r="K55" s="312"/>
      <c r="L55" s="313"/>
      <c r="M55" s="313"/>
      <c r="N55" s="313"/>
      <c r="O55" s="313"/>
      <c r="P55" s="313"/>
    </row>
    <row r="56" spans="4:16" ht="18.75">
      <c r="D56" s="901" t="s">
        <v>492</v>
      </c>
      <c r="E56" s="902" t="s">
        <v>493</v>
      </c>
      <c r="F56" s="903">
        <v>12.74</v>
      </c>
      <c r="G56" s="903">
        <v>15.29</v>
      </c>
      <c r="H56" s="903">
        <v>10.74</v>
      </c>
      <c r="I56" s="903">
        <v>12.89</v>
      </c>
      <c r="J56" s="311">
        <v>36</v>
      </c>
      <c r="K56" s="312"/>
      <c r="L56" s="313"/>
      <c r="M56" s="313"/>
      <c r="N56" s="313"/>
      <c r="O56" s="313"/>
      <c r="P56" s="313"/>
    </row>
    <row r="57" spans="4:16" ht="18.75">
      <c r="D57" s="901" t="s">
        <v>494</v>
      </c>
      <c r="E57" s="902" t="s">
        <v>493</v>
      </c>
      <c r="F57" s="903">
        <v>12.74</v>
      </c>
      <c r="G57" s="903">
        <v>15.29</v>
      </c>
      <c r="H57" s="903">
        <v>10.74</v>
      </c>
      <c r="I57" s="903">
        <v>12.89</v>
      </c>
      <c r="J57" s="311">
        <v>36</v>
      </c>
      <c r="K57" s="312"/>
      <c r="L57" s="313"/>
      <c r="M57" s="313"/>
      <c r="N57" s="313"/>
      <c r="O57" s="313"/>
      <c r="P57" s="313"/>
    </row>
    <row r="58" spans="4:16" ht="18.75">
      <c r="D58" s="901" t="s">
        <v>495</v>
      </c>
      <c r="E58" s="902" t="s">
        <v>493</v>
      </c>
      <c r="F58" s="903">
        <v>12.74</v>
      </c>
      <c r="G58" s="903">
        <v>15.29</v>
      </c>
      <c r="H58" s="903">
        <v>10.74</v>
      </c>
      <c r="I58" s="903">
        <v>12.89</v>
      </c>
      <c r="J58" s="311">
        <v>36</v>
      </c>
      <c r="K58" s="312"/>
      <c r="L58" s="313"/>
      <c r="M58" s="313"/>
      <c r="N58" s="313"/>
      <c r="O58" s="313"/>
      <c r="P58" s="313"/>
    </row>
    <row r="59" spans="4:16" ht="18.75">
      <c r="D59" s="901" t="s">
        <v>454</v>
      </c>
      <c r="E59" s="902" t="s">
        <v>493</v>
      </c>
      <c r="F59" s="903">
        <v>9.1</v>
      </c>
      <c r="G59" s="903">
        <v>10.92</v>
      </c>
      <c r="H59" s="903">
        <v>8.59</v>
      </c>
      <c r="I59" s="904">
        <f t="shared" si="0"/>
        <v>10.308</v>
      </c>
      <c r="J59" s="311">
        <v>36</v>
      </c>
      <c r="K59" s="312"/>
      <c r="L59" s="313"/>
      <c r="M59" s="313"/>
      <c r="N59" s="313"/>
      <c r="O59" s="313"/>
      <c r="P59" s="313"/>
    </row>
    <row r="60" spans="4:16" ht="18.75">
      <c r="D60" s="901" t="s">
        <v>496</v>
      </c>
      <c r="E60" s="902" t="s">
        <v>497</v>
      </c>
      <c r="F60" s="903">
        <v>11.74</v>
      </c>
      <c r="G60" s="903">
        <v>14.09</v>
      </c>
      <c r="H60" s="903">
        <v>11.15</v>
      </c>
      <c r="I60" s="903">
        <v>13.38</v>
      </c>
      <c r="J60" s="311">
        <v>29.2</v>
      </c>
      <c r="K60" s="312"/>
      <c r="L60" s="313"/>
      <c r="M60" s="313"/>
      <c r="N60" s="313"/>
      <c r="O60" s="313"/>
      <c r="P60" s="313"/>
    </row>
    <row r="61" spans="4:16" ht="18.75">
      <c r="D61" s="901" t="s">
        <v>454</v>
      </c>
      <c r="E61" s="902" t="s">
        <v>497</v>
      </c>
      <c r="F61" s="903">
        <v>9.1</v>
      </c>
      <c r="G61" s="903">
        <v>10.92</v>
      </c>
      <c r="H61" s="903">
        <v>8.59</v>
      </c>
      <c r="I61" s="904">
        <f t="shared" si="0"/>
        <v>10.308</v>
      </c>
      <c r="J61" s="311">
        <v>29.2</v>
      </c>
      <c r="K61" s="312"/>
      <c r="L61" s="313"/>
      <c r="M61" s="313"/>
      <c r="N61" s="313"/>
      <c r="O61" s="313"/>
      <c r="P61" s="313"/>
    </row>
    <row r="62" spans="4:16" ht="18.75">
      <c r="D62" s="901" t="s">
        <v>498</v>
      </c>
      <c r="E62" s="902" t="s">
        <v>497</v>
      </c>
      <c r="F62" s="903">
        <v>10</v>
      </c>
      <c r="G62" s="903">
        <v>12</v>
      </c>
      <c r="H62" s="904">
        <f t="shared" si="1"/>
        <v>9.0750000000000011</v>
      </c>
      <c r="I62" s="904">
        <v>10.89</v>
      </c>
      <c r="J62" s="311">
        <v>30.2</v>
      </c>
      <c r="K62" s="312"/>
      <c r="L62" s="313"/>
      <c r="M62" s="313"/>
      <c r="N62" s="313"/>
      <c r="O62" s="313"/>
      <c r="P62" s="313"/>
    </row>
    <row r="63" spans="4:16" ht="18.75">
      <c r="D63" s="901" t="s">
        <v>454</v>
      </c>
      <c r="E63" s="902" t="s">
        <v>499</v>
      </c>
      <c r="F63" s="903">
        <v>9.1</v>
      </c>
      <c r="G63" s="903">
        <v>10.92</v>
      </c>
      <c r="H63" s="903">
        <v>8.59</v>
      </c>
      <c r="I63" s="904">
        <f t="shared" si="0"/>
        <v>10.308</v>
      </c>
      <c r="J63" s="311">
        <v>18</v>
      </c>
      <c r="K63" s="312"/>
      <c r="L63" s="313"/>
      <c r="M63" s="313"/>
      <c r="N63" s="313"/>
      <c r="O63" s="313"/>
      <c r="P63" s="313"/>
    </row>
    <row r="64" spans="4:16" ht="18.75">
      <c r="D64" s="901" t="s">
        <v>476</v>
      </c>
      <c r="E64" s="902" t="s">
        <v>500</v>
      </c>
      <c r="F64" s="903">
        <v>10</v>
      </c>
      <c r="G64" s="903">
        <v>12</v>
      </c>
      <c r="H64" s="904">
        <f t="shared" si="1"/>
        <v>9.0750000000000011</v>
      </c>
      <c r="I64" s="904">
        <v>10.89</v>
      </c>
      <c r="J64" s="311">
        <v>48</v>
      </c>
      <c r="K64" s="312"/>
      <c r="L64" s="313"/>
      <c r="M64" s="313"/>
      <c r="N64" s="313"/>
      <c r="O64" s="313"/>
      <c r="P64" s="313"/>
    </row>
    <row r="65" spans="4:16" ht="18.75">
      <c r="D65" s="901" t="s">
        <v>454</v>
      </c>
      <c r="E65" s="902" t="s">
        <v>501</v>
      </c>
      <c r="F65" s="903">
        <v>9.1</v>
      </c>
      <c r="G65" s="903">
        <v>10.92</v>
      </c>
      <c r="H65" s="903">
        <v>8.59</v>
      </c>
      <c r="I65" s="904">
        <f t="shared" si="0"/>
        <v>10.308</v>
      </c>
      <c r="J65" s="311">
        <v>42</v>
      </c>
      <c r="K65" s="312"/>
      <c r="L65" s="313"/>
      <c r="M65" s="313"/>
      <c r="N65" s="313"/>
      <c r="O65" s="313"/>
      <c r="P65" s="313"/>
    </row>
    <row r="66" spans="4:16" ht="18.75">
      <c r="D66" s="901" t="s">
        <v>454</v>
      </c>
      <c r="E66" s="902" t="s">
        <v>502</v>
      </c>
      <c r="F66" s="903">
        <v>9.1</v>
      </c>
      <c r="G66" s="903">
        <v>10.92</v>
      </c>
      <c r="H66" s="903">
        <v>8.59</v>
      </c>
      <c r="I66" s="904">
        <f t="shared" si="0"/>
        <v>10.308</v>
      </c>
      <c r="J66" s="311">
        <v>7.7</v>
      </c>
      <c r="K66" s="312"/>
      <c r="L66" s="313"/>
      <c r="M66" s="313"/>
      <c r="N66" s="313"/>
      <c r="O66" s="313"/>
      <c r="P66" s="313"/>
    </row>
    <row r="67" spans="4:16" ht="18.75">
      <c r="D67" s="901" t="s">
        <v>454</v>
      </c>
      <c r="E67" s="902" t="s">
        <v>503</v>
      </c>
      <c r="F67" s="903">
        <v>9.1</v>
      </c>
      <c r="G67" s="903">
        <v>10.92</v>
      </c>
      <c r="H67" s="903">
        <v>8.59</v>
      </c>
      <c r="I67" s="904">
        <f t="shared" si="0"/>
        <v>10.308</v>
      </c>
      <c r="J67" s="311">
        <v>40</v>
      </c>
      <c r="K67" s="312"/>
      <c r="L67" s="313"/>
      <c r="M67" s="313"/>
      <c r="N67" s="313"/>
      <c r="O67" s="313"/>
      <c r="P67" s="313"/>
    </row>
    <row r="68" spans="4:16" ht="18.75">
      <c r="D68" s="901" t="s">
        <v>504</v>
      </c>
      <c r="E68" s="902" t="s">
        <v>503</v>
      </c>
      <c r="F68" s="903">
        <v>10</v>
      </c>
      <c r="G68" s="903">
        <v>12</v>
      </c>
      <c r="H68" s="904">
        <f t="shared" si="1"/>
        <v>9.0750000000000011</v>
      </c>
      <c r="I68" s="904">
        <v>10.89</v>
      </c>
      <c r="J68" s="311">
        <v>40</v>
      </c>
      <c r="K68" s="312"/>
      <c r="L68" s="313"/>
      <c r="M68" s="313"/>
      <c r="N68" s="313"/>
      <c r="O68" s="313"/>
      <c r="P68" s="313"/>
    </row>
    <row r="69" spans="4:16" ht="18.75">
      <c r="D69" s="901" t="s">
        <v>454</v>
      </c>
      <c r="E69" s="902" t="s">
        <v>505</v>
      </c>
      <c r="F69" s="903">
        <v>9.1</v>
      </c>
      <c r="G69" s="903">
        <v>10.92</v>
      </c>
      <c r="H69" s="903">
        <v>8.59</v>
      </c>
      <c r="I69" s="904">
        <f t="shared" si="0"/>
        <v>10.308</v>
      </c>
      <c r="J69" s="311"/>
      <c r="K69" s="312"/>
      <c r="L69" s="313"/>
      <c r="M69" s="313"/>
      <c r="N69" s="313"/>
      <c r="O69" s="313"/>
      <c r="P69" s="313"/>
    </row>
    <row r="70" spans="4:16" ht="18.75">
      <c r="D70" s="901" t="s">
        <v>454</v>
      </c>
      <c r="E70" s="902" t="s">
        <v>506</v>
      </c>
      <c r="F70" s="903">
        <v>9.1</v>
      </c>
      <c r="G70" s="903">
        <v>10.92</v>
      </c>
      <c r="H70" s="903">
        <v>8.59</v>
      </c>
      <c r="I70" s="904">
        <f t="shared" si="0"/>
        <v>10.308</v>
      </c>
      <c r="J70" s="311">
        <v>26.6</v>
      </c>
      <c r="K70" s="312"/>
      <c r="L70" s="313"/>
      <c r="M70" s="313"/>
      <c r="N70" s="313"/>
      <c r="O70" s="313"/>
      <c r="P70" s="313"/>
    </row>
    <row r="71" spans="4:16" ht="18.75">
      <c r="D71" s="901" t="s">
        <v>454</v>
      </c>
      <c r="E71" s="902" t="s">
        <v>507</v>
      </c>
      <c r="F71" s="903">
        <v>9.1</v>
      </c>
      <c r="G71" s="903">
        <v>10.92</v>
      </c>
      <c r="H71" s="903">
        <v>8.59</v>
      </c>
      <c r="I71" s="904">
        <f t="shared" si="0"/>
        <v>10.308</v>
      </c>
      <c r="J71" s="311">
        <v>38</v>
      </c>
      <c r="K71" s="312"/>
      <c r="L71" s="313"/>
      <c r="M71" s="313"/>
      <c r="N71" s="313"/>
      <c r="O71" s="313"/>
      <c r="P71" s="313"/>
    </row>
    <row r="72" spans="4:16" ht="17.45" customHeight="1">
      <c r="D72" s="901" t="s">
        <v>454</v>
      </c>
      <c r="E72" s="902" t="s">
        <v>508</v>
      </c>
      <c r="F72" s="903">
        <v>9.1</v>
      </c>
      <c r="G72" s="903">
        <v>10.92</v>
      </c>
      <c r="H72" s="903">
        <v>8.59</v>
      </c>
      <c r="I72" s="904">
        <f t="shared" si="0"/>
        <v>10.308</v>
      </c>
      <c r="J72" s="311">
        <v>35.799999999999997</v>
      </c>
      <c r="K72" s="312"/>
      <c r="L72" s="313"/>
      <c r="M72" s="313"/>
      <c r="N72" s="313"/>
      <c r="O72" s="313"/>
      <c r="P72" s="313"/>
    </row>
    <row r="73" spans="4:16" ht="18.75">
      <c r="D73" s="901" t="s">
        <v>454</v>
      </c>
      <c r="E73" s="902" t="s">
        <v>509</v>
      </c>
      <c r="F73" s="903">
        <v>9.1</v>
      </c>
      <c r="G73" s="903">
        <v>10.92</v>
      </c>
      <c r="H73" s="903">
        <v>8.59</v>
      </c>
      <c r="I73" s="904">
        <f t="shared" si="0"/>
        <v>10.308</v>
      </c>
      <c r="J73" s="311">
        <v>54</v>
      </c>
      <c r="K73" s="312"/>
      <c r="L73" s="313"/>
      <c r="M73" s="313"/>
      <c r="N73" s="313"/>
      <c r="O73" s="313"/>
      <c r="P73" s="313"/>
    </row>
    <row r="74" spans="4:16" ht="18.75">
      <c r="D74" s="901" t="s">
        <v>454</v>
      </c>
      <c r="E74" s="902" t="s">
        <v>510</v>
      </c>
      <c r="F74" s="903">
        <v>9.1</v>
      </c>
      <c r="G74" s="903">
        <v>10.92</v>
      </c>
      <c r="H74" s="903">
        <v>8.59</v>
      </c>
      <c r="I74" s="904">
        <f t="shared" si="0"/>
        <v>10.308</v>
      </c>
      <c r="J74" s="311">
        <v>34</v>
      </c>
      <c r="K74" s="312"/>
      <c r="L74" s="313"/>
      <c r="M74" s="313"/>
      <c r="N74" s="313"/>
      <c r="O74" s="313"/>
      <c r="P74" s="313"/>
    </row>
    <row r="75" spans="4:16" ht="18.75">
      <c r="D75" s="901" t="s">
        <v>476</v>
      </c>
      <c r="E75" s="902" t="s">
        <v>510</v>
      </c>
      <c r="F75" s="903">
        <v>10</v>
      </c>
      <c r="G75" s="903">
        <v>12</v>
      </c>
      <c r="H75" s="904">
        <f t="shared" si="1"/>
        <v>9.0750000000000011</v>
      </c>
      <c r="I75" s="904">
        <v>10.89</v>
      </c>
      <c r="J75" s="311">
        <v>34</v>
      </c>
      <c r="K75" s="312"/>
      <c r="L75" s="313"/>
      <c r="M75" s="313"/>
      <c r="N75" s="313"/>
      <c r="O75" s="313"/>
      <c r="P75" s="313"/>
    </row>
    <row r="76" spans="4:16" ht="18.75">
      <c r="D76" s="901" t="s">
        <v>487</v>
      </c>
      <c r="E76" s="902" t="s">
        <v>510</v>
      </c>
      <c r="F76" s="903">
        <v>10</v>
      </c>
      <c r="G76" s="903">
        <v>12</v>
      </c>
      <c r="H76" s="904">
        <f t="shared" si="1"/>
        <v>9.0750000000000011</v>
      </c>
      <c r="I76" s="904">
        <v>10.89</v>
      </c>
      <c r="J76" s="311">
        <v>34</v>
      </c>
      <c r="K76" s="312"/>
      <c r="L76" s="313"/>
      <c r="M76" s="313"/>
      <c r="N76" s="313"/>
      <c r="O76" s="313"/>
      <c r="P76" s="313"/>
    </row>
    <row r="77" spans="4:16" ht="18.75">
      <c r="D77" s="901" t="s">
        <v>454</v>
      </c>
      <c r="E77" s="902" t="s">
        <v>511</v>
      </c>
      <c r="F77" s="903">
        <v>9.1</v>
      </c>
      <c r="G77" s="903">
        <v>10.92</v>
      </c>
      <c r="H77" s="903">
        <v>8.59</v>
      </c>
      <c r="I77" s="904">
        <f t="shared" si="0"/>
        <v>10.308</v>
      </c>
      <c r="J77" s="311">
        <v>27</v>
      </c>
      <c r="K77" s="312"/>
      <c r="L77" s="313"/>
      <c r="M77" s="313"/>
      <c r="N77" s="313"/>
      <c r="O77" s="313"/>
      <c r="P77" s="313"/>
    </row>
    <row r="78" spans="4:16" ht="18.75">
      <c r="D78" s="901" t="s">
        <v>512</v>
      </c>
      <c r="E78" s="902" t="s">
        <v>511</v>
      </c>
      <c r="F78" s="903">
        <v>12.74</v>
      </c>
      <c r="G78" s="903">
        <v>15.29</v>
      </c>
      <c r="H78" s="903">
        <v>10.74</v>
      </c>
      <c r="I78" s="903">
        <v>12.89</v>
      </c>
      <c r="J78" s="311">
        <v>27</v>
      </c>
      <c r="K78" s="312"/>
      <c r="L78" s="313"/>
      <c r="M78" s="313"/>
      <c r="N78" s="313"/>
      <c r="O78" s="313"/>
      <c r="P78" s="313"/>
    </row>
    <row r="79" spans="4:16" ht="18.75">
      <c r="D79" s="901" t="s">
        <v>513</v>
      </c>
      <c r="E79" s="902" t="s">
        <v>511</v>
      </c>
      <c r="F79" s="903">
        <v>12.74</v>
      </c>
      <c r="G79" s="903">
        <v>15.29</v>
      </c>
      <c r="H79" s="903">
        <v>10.74</v>
      </c>
      <c r="I79" s="903">
        <v>12.89</v>
      </c>
      <c r="J79" s="311">
        <v>27</v>
      </c>
      <c r="K79" s="312"/>
      <c r="L79" s="313"/>
      <c r="M79" s="313"/>
      <c r="N79" s="313"/>
      <c r="O79" s="313"/>
      <c r="P79" s="313"/>
    </row>
    <row r="80" spans="4:16" ht="37.5">
      <c r="D80" s="901" t="s">
        <v>514</v>
      </c>
      <c r="E80" s="902" t="s">
        <v>511</v>
      </c>
      <c r="F80" s="903">
        <v>12.74</v>
      </c>
      <c r="G80" s="903">
        <v>15.29</v>
      </c>
      <c r="H80" s="903">
        <v>10.74</v>
      </c>
      <c r="I80" s="903">
        <v>12.89</v>
      </c>
      <c r="J80" s="311">
        <v>27</v>
      </c>
      <c r="K80" s="312"/>
      <c r="L80" s="313"/>
      <c r="M80" s="313"/>
      <c r="N80" s="313"/>
      <c r="O80" s="313"/>
      <c r="P80" s="313"/>
    </row>
    <row r="81" spans="4:16" ht="18.75">
      <c r="D81" s="901" t="s">
        <v>454</v>
      </c>
      <c r="E81" s="902" t="s">
        <v>515</v>
      </c>
      <c r="F81" s="903">
        <v>9.1</v>
      </c>
      <c r="G81" s="903">
        <v>10.92</v>
      </c>
      <c r="H81" s="903">
        <v>8.59</v>
      </c>
      <c r="I81" s="904">
        <f t="shared" ref="I81:I100" si="2">H81*1.2</f>
        <v>10.308</v>
      </c>
      <c r="J81" s="311">
        <v>23</v>
      </c>
      <c r="K81" s="312"/>
      <c r="L81" s="313"/>
      <c r="M81" s="313"/>
      <c r="N81" s="313"/>
      <c r="O81" s="313"/>
      <c r="P81" s="313"/>
    </row>
    <row r="82" spans="4:16" ht="18.75">
      <c r="D82" s="901" t="s">
        <v>454</v>
      </c>
      <c r="E82" s="902" t="s">
        <v>516</v>
      </c>
      <c r="F82" s="903">
        <v>9.1</v>
      </c>
      <c r="G82" s="903">
        <v>10.92</v>
      </c>
      <c r="H82" s="903">
        <v>8.59</v>
      </c>
      <c r="I82" s="904">
        <f t="shared" si="2"/>
        <v>10.308</v>
      </c>
      <c r="J82" s="311">
        <v>17.5</v>
      </c>
      <c r="K82" s="312"/>
      <c r="L82" s="313"/>
      <c r="M82" s="313"/>
      <c r="N82" s="313"/>
      <c r="O82" s="313"/>
      <c r="P82" s="313"/>
    </row>
    <row r="83" spans="4:16" ht="18.75">
      <c r="D83" s="901" t="s">
        <v>454</v>
      </c>
      <c r="E83" s="902" t="s">
        <v>517</v>
      </c>
      <c r="F83" s="903">
        <v>9.1</v>
      </c>
      <c r="G83" s="903">
        <v>10.92</v>
      </c>
      <c r="H83" s="903">
        <v>8.59</v>
      </c>
      <c r="I83" s="904">
        <f t="shared" si="2"/>
        <v>10.308</v>
      </c>
      <c r="J83" s="311">
        <v>28.6</v>
      </c>
      <c r="K83" s="312"/>
      <c r="L83" s="313"/>
      <c r="M83" s="313"/>
      <c r="N83" s="313"/>
      <c r="O83" s="313"/>
      <c r="P83" s="313"/>
    </row>
    <row r="84" spans="4:16" ht="18.75">
      <c r="D84" s="901" t="s">
        <v>480</v>
      </c>
      <c r="E84" s="902" t="s">
        <v>518</v>
      </c>
      <c r="F84" s="903">
        <v>10</v>
      </c>
      <c r="G84" s="903">
        <v>12</v>
      </c>
      <c r="H84" s="904">
        <f t="shared" si="1"/>
        <v>9.0750000000000011</v>
      </c>
      <c r="I84" s="904">
        <v>10.89</v>
      </c>
      <c r="J84" s="311">
        <v>42.1</v>
      </c>
      <c r="K84" s="312"/>
      <c r="L84" s="313"/>
      <c r="M84" s="313"/>
      <c r="N84" s="313"/>
      <c r="O84" s="313"/>
      <c r="P84" s="313"/>
    </row>
    <row r="85" spans="4:16" ht="18.75">
      <c r="D85" s="901" t="s">
        <v>454</v>
      </c>
      <c r="E85" s="902" t="s">
        <v>519</v>
      </c>
      <c r="F85" s="903">
        <v>9.1</v>
      </c>
      <c r="G85" s="903">
        <v>10.92</v>
      </c>
      <c r="H85" s="903">
        <v>8.59</v>
      </c>
      <c r="I85" s="904">
        <f t="shared" si="2"/>
        <v>10.308</v>
      </c>
      <c r="J85" s="311">
        <v>36</v>
      </c>
      <c r="K85" s="312"/>
      <c r="L85" s="313"/>
      <c r="M85" s="313"/>
      <c r="N85" s="313"/>
      <c r="O85" s="313"/>
      <c r="P85" s="313"/>
    </row>
    <row r="86" spans="4:16" ht="18.75">
      <c r="D86" s="901" t="s">
        <v>454</v>
      </c>
      <c r="E86" s="902" t="s">
        <v>520</v>
      </c>
      <c r="F86" s="903">
        <v>9.1</v>
      </c>
      <c r="G86" s="903">
        <v>10.92</v>
      </c>
      <c r="H86" s="903">
        <v>8.59</v>
      </c>
      <c r="I86" s="904">
        <f t="shared" si="2"/>
        <v>10.308</v>
      </c>
      <c r="J86" s="311">
        <v>27</v>
      </c>
      <c r="K86" s="312"/>
      <c r="L86" s="313"/>
      <c r="M86" s="313"/>
      <c r="N86" s="313"/>
      <c r="O86" s="313"/>
      <c r="P86" s="313"/>
    </row>
    <row r="87" spans="4:16" ht="18.75">
      <c r="D87" s="901" t="s">
        <v>480</v>
      </c>
      <c r="E87" s="902" t="s">
        <v>520</v>
      </c>
      <c r="F87" s="903">
        <v>10</v>
      </c>
      <c r="G87" s="903">
        <v>12</v>
      </c>
      <c r="H87" s="904">
        <f t="shared" si="1"/>
        <v>9.0750000000000011</v>
      </c>
      <c r="I87" s="904">
        <v>10.89</v>
      </c>
      <c r="J87" s="311">
        <v>27</v>
      </c>
      <c r="K87" s="312"/>
      <c r="L87" s="313"/>
      <c r="M87" s="313"/>
      <c r="N87" s="313"/>
      <c r="O87" s="313"/>
      <c r="P87" s="313"/>
    </row>
    <row r="88" spans="4:16" ht="18.75">
      <c r="D88" s="901" t="s">
        <v>521</v>
      </c>
      <c r="E88" s="902" t="s">
        <v>520</v>
      </c>
      <c r="F88" s="903">
        <v>10</v>
      </c>
      <c r="G88" s="903">
        <v>12</v>
      </c>
      <c r="H88" s="904">
        <f t="shared" si="1"/>
        <v>9.0750000000000011</v>
      </c>
      <c r="I88" s="904">
        <v>10.89</v>
      </c>
      <c r="J88" s="311">
        <v>27</v>
      </c>
      <c r="K88" s="312"/>
      <c r="L88" s="313"/>
      <c r="M88" s="313"/>
      <c r="N88" s="313"/>
      <c r="O88" s="313"/>
      <c r="P88" s="313"/>
    </row>
    <row r="89" spans="4:16" ht="37.5">
      <c r="D89" s="901" t="s">
        <v>522</v>
      </c>
      <c r="E89" s="902" t="s">
        <v>523</v>
      </c>
      <c r="F89" s="904">
        <f>G89/1.2</f>
        <v>12.741666666666667</v>
      </c>
      <c r="G89" s="903">
        <v>15.29</v>
      </c>
      <c r="H89" s="904">
        <f>F89/1.2</f>
        <v>10.618055555555557</v>
      </c>
      <c r="I89" s="903">
        <v>12.89</v>
      </c>
      <c r="J89" s="311">
        <v>22</v>
      </c>
      <c r="K89" s="312"/>
      <c r="L89" s="313"/>
      <c r="M89" s="313"/>
      <c r="N89" s="313"/>
      <c r="O89" s="313"/>
      <c r="P89" s="313"/>
    </row>
    <row r="90" spans="4:16" ht="37.5">
      <c r="D90" s="901" t="s">
        <v>524</v>
      </c>
      <c r="E90" s="902" t="s">
        <v>523</v>
      </c>
      <c r="F90" s="903">
        <v>12.74</v>
      </c>
      <c r="G90" s="903">
        <v>15.29</v>
      </c>
      <c r="H90" s="903">
        <v>10.74</v>
      </c>
      <c r="I90" s="903">
        <v>12.89</v>
      </c>
      <c r="J90" s="311">
        <v>22</v>
      </c>
      <c r="K90" s="312"/>
      <c r="L90" s="313"/>
      <c r="M90" s="313"/>
      <c r="N90" s="313"/>
      <c r="O90" s="313"/>
      <c r="P90" s="313"/>
    </row>
    <row r="91" spans="4:16" ht="37.5">
      <c r="D91" s="901" t="s">
        <v>525</v>
      </c>
      <c r="E91" s="902" t="s">
        <v>523</v>
      </c>
      <c r="F91" s="903">
        <v>12.74</v>
      </c>
      <c r="G91" s="903">
        <v>15.29</v>
      </c>
      <c r="H91" s="903">
        <v>10.74</v>
      </c>
      <c r="I91" s="903">
        <v>12.89</v>
      </c>
      <c r="J91" s="311">
        <v>22</v>
      </c>
      <c r="K91" s="312"/>
      <c r="L91" s="313"/>
      <c r="M91" s="313"/>
      <c r="N91" s="313"/>
      <c r="O91" s="313"/>
      <c r="P91" s="313"/>
    </row>
    <row r="92" spans="4:16" ht="56.25">
      <c r="D92" s="901" t="s">
        <v>526</v>
      </c>
      <c r="E92" s="902" t="s">
        <v>523</v>
      </c>
      <c r="F92" s="903">
        <v>12.74</v>
      </c>
      <c r="G92" s="903">
        <v>15.29</v>
      </c>
      <c r="H92" s="903">
        <v>10.74</v>
      </c>
      <c r="I92" s="903">
        <v>12.89</v>
      </c>
      <c r="J92" s="311">
        <v>22</v>
      </c>
      <c r="K92" s="312"/>
      <c r="L92" s="313"/>
      <c r="M92" s="313"/>
      <c r="N92" s="313"/>
      <c r="O92" s="313"/>
      <c r="P92" s="313"/>
    </row>
    <row r="93" spans="4:16" ht="18.75">
      <c r="D93" s="901" t="s">
        <v>454</v>
      </c>
      <c r="E93" s="902" t="s">
        <v>523</v>
      </c>
      <c r="F93" s="903">
        <v>9.1</v>
      </c>
      <c r="G93" s="903">
        <v>10.92</v>
      </c>
      <c r="H93" s="903">
        <v>8.59</v>
      </c>
      <c r="I93" s="904">
        <f t="shared" si="2"/>
        <v>10.308</v>
      </c>
      <c r="J93" s="311">
        <v>22</v>
      </c>
      <c r="K93" s="312"/>
      <c r="L93" s="313"/>
      <c r="M93" s="313"/>
      <c r="N93" s="313"/>
      <c r="O93" s="313"/>
      <c r="P93" s="313"/>
    </row>
    <row r="94" spans="4:16" ht="18.75">
      <c r="D94" s="901" t="s">
        <v>527</v>
      </c>
      <c r="E94" s="902" t="s">
        <v>528</v>
      </c>
      <c r="F94" s="903">
        <v>10</v>
      </c>
      <c r="G94" s="903">
        <v>12</v>
      </c>
      <c r="H94" s="904">
        <f t="shared" ref="H94:H95" si="3">I94/1.2</f>
        <v>9.0750000000000011</v>
      </c>
      <c r="I94" s="904">
        <v>10.89</v>
      </c>
      <c r="J94" s="311">
        <v>26</v>
      </c>
      <c r="K94" s="312"/>
      <c r="L94" s="313"/>
      <c r="M94" s="313"/>
      <c r="N94" s="313"/>
      <c r="O94" s="313"/>
      <c r="P94" s="313"/>
    </row>
    <row r="95" spans="4:16" ht="18.75">
      <c r="D95" s="901" t="s">
        <v>527</v>
      </c>
      <c r="E95" s="902" t="s">
        <v>529</v>
      </c>
      <c r="F95" s="903">
        <v>10</v>
      </c>
      <c r="G95" s="903">
        <v>12</v>
      </c>
      <c r="H95" s="904">
        <f t="shared" si="3"/>
        <v>9.0750000000000011</v>
      </c>
      <c r="I95" s="904">
        <v>10.89</v>
      </c>
      <c r="J95" s="311">
        <v>21</v>
      </c>
      <c r="K95" s="312"/>
      <c r="L95" s="313"/>
      <c r="M95" s="313"/>
      <c r="N95" s="313"/>
      <c r="O95" s="313"/>
      <c r="P95" s="313"/>
    </row>
    <row r="96" spans="4:16" ht="18.75">
      <c r="D96" s="901" t="s">
        <v>454</v>
      </c>
      <c r="E96" s="902" t="s">
        <v>530</v>
      </c>
      <c r="F96" s="903">
        <v>9.1</v>
      </c>
      <c r="G96" s="903">
        <v>10.92</v>
      </c>
      <c r="H96" s="903">
        <v>8.59</v>
      </c>
      <c r="I96" s="904">
        <f t="shared" si="2"/>
        <v>10.308</v>
      </c>
      <c r="J96" s="311">
        <v>24.8</v>
      </c>
      <c r="K96" s="312"/>
      <c r="L96" s="313"/>
      <c r="M96" s="313"/>
      <c r="N96" s="313"/>
      <c r="O96" s="313"/>
      <c r="P96" s="313"/>
    </row>
    <row r="97" spans="4:16" ht="18.75">
      <c r="D97" s="901" t="s">
        <v>454</v>
      </c>
      <c r="E97" s="902" t="s">
        <v>531</v>
      </c>
      <c r="F97" s="903">
        <v>9.1</v>
      </c>
      <c r="G97" s="903">
        <v>10.92</v>
      </c>
      <c r="H97" s="903">
        <v>8.59</v>
      </c>
      <c r="I97" s="904">
        <f t="shared" si="2"/>
        <v>10.308</v>
      </c>
      <c r="J97" s="910">
        <v>29</v>
      </c>
      <c r="K97" s="312"/>
      <c r="L97" s="313"/>
      <c r="M97" s="313"/>
      <c r="N97" s="313"/>
      <c r="O97" s="313"/>
      <c r="P97" s="313"/>
    </row>
    <row r="98" spans="4:16" ht="18.75">
      <c r="D98" s="901" t="s">
        <v>532</v>
      </c>
      <c r="E98" s="902" t="s">
        <v>533</v>
      </c>
      <c r="F98" s="903">
        <v>9.1</v>
      </c>
      <c r="G98" s="903">
        <v>10.92</v>
      </c>
      <c r="H98" s="903">
        <v>8.59</v>
      </c>
      <c r="I98" s="904">
        <f t="shared" si="2"/>
        <v>10.308</v>
      </c>
      <c r="J98" s="910">
        <v>60</v>
      </c>
      <c r="K98" s="312"/>
      <c r="L98" s="313"/>
      <c r="M98" s="313"/>
      <c r="N98" s="313"/>
      <c r="O98" s="313"/>
      <c r="P98" s="313"/>
    </row>
    <row r="99" spans="4:16" ht="18.75">
      <c r="D99" s="901" t="s">
        <v>532</v>
      </c>
      <c r="E99" s="902" t="s">
        <v>534</v>
      </c>
      <c r="F99" s="903">
        <v>9.1</v>
      </c>
      <c r="G99" s="903">
        <v>10.92</v>
      </c>
      <c r="H99" s="903">
        <v>8.59</v>
      </c>
      <c r="I99" s="904">
        <f t="shared" si="2"/>
        <v>10.308</v>
      </c>
      <c r="J99" s="910">
        <v>72</v>
      </c>
      <c r="K99" s="312"/>
      <c r="L99" s="313"/>
      <c r="M99" s="313"/>
      <c r="N99" s="313"/>
      <c r="O99" s="313"/>
      <c r="P99" s="313"/>
    </row>
    <row r="100" spans="4:16" ht="18.75">
      <c r="D100" s="901" t="s">
        <v>454</v>
      </c>
      <c r="E100" s="902" t="s">
        <v>535</v>
      </c>
      <c r="F100" s="903">
        <v>9.1</v>
      </c>
      <c r="G100" s="903">
        <v>10.92</v>
      </c>
      <c r="H100" s="903">
        <v>8.59</v>
      </c>
      <c r="I100" s="904">
        <f t="shared" si="2"/>
        <v>10.308</v>
      </c>
      <c r="J100" s="311">
        <v>36</v>
      </c>
      <c r="K100" s="312"/>
      <c r="L100" s="313"/>
      <c r="M100" s="313"/>
      <c r="N100" s="313"/>
      <c r="O100" s="313"/>
      <c r="P100" s="313"/>
    </row>
    <row r="101" spans="4:16" ht="18.75">
      <c r="D101" s="901" t="s">
        <v>487</v>
      </c>
      <c r="E101" s="902" t="s">
        <v>535</v>
      </c>
      <c r="F101" s="903">
        <v>10</v>
      </c>
      <c r="G101" s="903">
        <v>12</v>
      </c>
      <c r="H101" s="904">
        <f>I101/1.2</f>
        <v>9.0750000000000011</v>
      </c>
      <c r="I101" s="904">
        <v>10.89</v>
      </c>
      <c r="J101" s="311">
        <v>36</v>
      </c>
      <c r="K101" s="312"/>
      <c r="L101" s="313"/>
      <c r="M101" s="313"/>
      <c r="N101" s="313"/>
      <c r="O101" s="313"/>
      <c r="P101" s="313"/>
    </row>
    <row r="102" spans="4:16" ht="18.75">
      <c r="D102" s="901" t="s">
        <v>454</v>
      </c>
      <c r="E102" s="902" t="s">
        <v>536</v>
      </c>
      <c r="F102" s="903">
        <v>9.1</v>
      </c>
      <c r="G102" s="903">
        <v>10.92</v>
      </c>
      <c r="H102" s="903">
        <v>8.59</v>
      </c>
      <c r="I102" s="904">
        <f t="shared" ref="I102:I166" si="4">H102*1.2</f>
        <v>10.308</v>
      </c>
      <c r="J102" s="311">
        <v>23</v>
      </c>
      <c r="K102" s="312"/>
      <c r="L102" s="313"/>
      <c r="M102" s="313"/>
      <c r="N102" s="313"/>
      <c r="O102" s="313"/>
      <c r="P102" s="313"/>
    </row>
    <row r="103" spans="4:16" ht="18.75">
      <c r="D103" s="901" t="s">
        <v>487</v>
      </c>
      <c r="E103" s="902" t="s">
        <v>536</v>
      </c>
      <c r="F103" s="903">
        <v>10</v>
      </c>
      <c r="G103" s="903">
        <v>12</v>
      </c>
      <c r="H103" s="904">
        <f>I103/1.2</f>
        <v>9.0750000000000011</v>
      </c>
      <c r="I103" s="904">
        <v>10.89</v>
      </c>
      <c r="J103" s="311">
        <v>23</v>
      </c>
      <c r="K103" s="312"/>
      <c r="L103" s="313"/>
      <c r="M103" s="313"/>
      <c r="N103" s="313"/>
      <c r="O103" s="313"/>
      <c r="P103" s="313"/>
    </row>
    <row r="104" spans="4:16" ht="18.75">
      <c r="D104" s="901" t="s">
        <v>537</v>
      </c>
      <c r="E104" s="902" t="s">
        <v>536</v>
      </c>
      <c r="F104" s="903">
        <v>12.74</v>
      </c>
      <c r="G104" s="903">
        <v>15.29</v>
      </c>
      <c r="H104" s="903">
        <v>10.74</v>
      </c>
      <c r="I104" s="903">
        <v>12.89</v>
      </c>
      <c r="J104" s="311">
        <v>23</v>
      </c>
      <c r="K104" s="312"/>
      <c r="L104" s="313"/>
      <c r="M104" s="313"/>
      <c r="N104" s="313"/>
      <c r="O104" s="313"/>
      <c r="P104" s="313"/>
    </row>
    <row r="105" spans="4:16" ht="18.75">
      <c r="D105" s="901" t="s">
        <v>498</v>
      </c>
      <c r="E105" s="902" t="s">
        <v>536</v>
      </c>
      <c r="F105" s="903">
        <v>10</v>
      </c>
      <c r="G105" s="903">
        <v>12</v>
      </c>
      <c r="H105" s="904">
        <f>I105/1.2</f>
        <v>9.0750000000000011</v>
      </c>
      <c r="I105" s="904">
        <v>10.89</v>
      </c>
      <c r="J105" s="311">
        <v>23</v>
      </c>
      <c r="K105" s="312"/>
      <c r="L105" s="313"/>
      <c r="M105" s="313"/>
      <c r="N105" s="313"/>
      <c r="O105" s="313"/>
      <c r="P105" s="313"/>
    </row>
    <row r="106" spans="4:16" ht="18.75">
      <c r="D106" s="901" t="s">
        <v>538</v>
      </c>
      <c r="E106" s="902" t="s">
        <v>539</v>
      </c>
      <c r="F106" s="903">
        <v>12.74</v>
      </c>
      <c r="G106" s="903">
        <v>15.29</v>
      </c>
      <c r="H106" s="903">
        <v>10.74</v>
      </c>
      <c r="I106" s="903">
        <v>12.89</v>
      </c>
      <c r="J106" s="311">
        <v>18</v>
      </c>
      <c r="K106" s="312"/>
      <c r="L106" s="313"/>
      <c r="M106" s="313"/>
      <c r="N106" s="313"/>
      <c r="O106" s="313"/>
      <c r="P106" s="313"/>
    </row>
    <row r="107" spans="4:16" ht="18.75">
      <c r="D107" s="901" t="s">
        <v>540</v>
      </c>
      <c r="E107" s="902" t="s">
        <v>539</v>
      </c>
      <c r="F107" s="903">
        <v>12.74</v>
      </c>
      <c r="G107" s="903">
        <v>15.29</v>
      </c>
      <c r="H107" s="903">
        <v>10.74</v>
      </c>
      <c r="I107" s="903">
        <v>12.89</v>
      </c>
      <c r="J107" s="311">
        <v>18</v>
      </c>
      <c r="K107" s="312"/>
      <c r="L107" s="313"/>
      <c r="M107" s="313"/>
      <c r="N107" s="313"/>
      <c r="O107" s="313"/>
      <c r="P107" s="313"/>
    </row>
    <row r="108" spans="4:16" ht="18.75">
      <c r="D108" s="901" t="s">
        <v>512</v>
      </c>
      <c r="E108" s="902" t="s">
        <v>539</v>
      </c>
      <c r="F108" s="903">
        <v>12.74</v>
      </c>
      <c r="G108" s="903">
        <v>15.29</v>
      </c>
      <c r="H108" s="903">
        <v>10.74</v>
      </c>
      <c r="I108" s="903">
        <v>12.89</v>
      </c>
      <c r="J108" s="311">
        <v>18</v>
      </c>
      <c r="K108" s="312"/>
      <c r="L108" s="313"/>
      <c r="M108" s="313"/>
      <c r="N108" s="313"/>
      <c r="O108" s="313"/>
      <c r="P108" s="313"/>
    </row>
    <row r="109" spans="4:16" ht="37.5">
      <c r="D109" s="901" t="s">
        <v>514</v>
      </c>
      <c r="E109" s="902" t="s">
        <v>539</v>
      </c>
      <c r="F109" s="903">
        <v>12.74</v>
      </c>
      <c r="G109" s="903">
        <v>15.29</v>
      </c>
      <c r="H109" s="903">
        <v>10.74</v>
      </c>
      <c r="I109" s="903">
        <v>12.92</v>
      </c>
      <c r="J109" s="311">
        <v>18</v>
      </c>
      <c r="K109" s="312"/>
      <c r="L109" s="313"/>
      <c r="M109" s="313"/>
      <c r="N109" s="313"/>
      <c r="O109" s="313"/>
      <c r="P109" s="313"/>
    </row>
    <row r="110" spans="4:16" ht="19.5">
      <c r="D110" s="901" t="s">
        <v>454</v>
      </c>
      <c r="E110" s="902" t="s">
        <v>539</v>
      </c>
      <c r="F110" s="903">
        <v>9.1</v>
      </c>
      <c r="G110" s="903">
        <v>10.92</v>
      </c>
      <c r="H110" s="903">
        <v>8.59</v>
      </c>
      <c r="I110" s="904">
        <f t="shared" si="4"/>
        <v>10.308</v>
      </c>
      <c r="J110" s="915">
        <v>18</v>
      </c>
      <c r="K110" s="312"/>
      <c r="L110" s="313"/>
      <c r="M110" s="313"/>
      <c r="N110" s="313"/>
      <c r="O110" s="313"/>
      <c r="P110" s="313"/>
    </row>
    <row r="111" spans="4:16" ht="19.5">
      <c r="D111" s="901" t="s">
        <v>513</v>
      </c>
      <c r="E111" s="902" t="s">
        <v>539</v>
      </c>
      <c r="F111" s="903">
        <v>12.74</v>
      </c>
      <c r="G111" s="903">
        <v>15.29</v>
      </c>
      <c r="H111" s="903">
        <v>10.74</v>
      </c>
      <c r="I111" s="903">
        <v>12.89</v>
      </c>
      <c r="J111" s="915">
        <v>18</v>
      </c>
      <c r="K111" s="312"/>
      <c r="L111" s="313"/>
      <c r="M111" s="313"/>
      <c r="N111" s="313"/>
      <c r="O111" s="313"/>
      <c r="P111" s="313"/>
    </row>
    <row r="112" spans="4:16" ht="18.75">
      <c r="D112" s="901" t="s">
        <v>454</v>
      </c>
      <c r="E112" s="902" t="s">
        <v>541</v>
      </c>
      <c r="F112" s="903">
        <v>9.1</v>
      </c>
      <c r="G112" s="903">
        <v>10.92</v>
      </c>
      <c r="H112" s="903">
        <v>8.59</v>
      </c>
      <c r="I112" s="904">
        <f t="shared" si="4"/>
        <v>10.308</v>
      </c>
      <c r="J112" s="311">
        <v>9</v>
      </c>
      <c r="K112" s="312"/>
      <c r="L112" s="313"/>
      <c r="M112" s="313"/>
      <c r="N112" s="313"/>
      <c r="O112" s="313"/>
      <c r="P112" s="313"/>
    </row>
    <row r="113" spans="4:16" ht="18.75">
      <c r="D113" s="901" t="s">
        <v>454</v>
      </c>
      <c r="E113" s="902" t="s">
        <v>542</v>
      </c>
      <c r="F113" s="903">
        <v>9.1</v>
      </c>
      <c r="G113" s="903">
        <v>10.92</v>
      </c>
      <c r="H113" s="903">
        <v>8.59</v>
      </c>
      <c r="I113" s="904">
        <f t="shared" si="4"/>
        <v>10.308</v>
      </c>
      <c r="J113" s="311">
        <v>31.8</v>
      </c>
      <c r="K113" s="312"/>
      <c r="L113" s="313"/>
      <c r="M113" s="313"/>
      <c r="N113" s="313"/>
      <c r="O113" s="313"/>
      <c r="P113" s="313"/>
    </row>
    <row r="114" spans="4:16" ht="18.75">
      <c r="D114" s="901" t="s">
        <v>454</v>
      </c>
      <c r="E114" s="902" t="s">
        <v>543</v>
      </c>
      <c r="F114" s="903">
        <v>9.1</v>
      </c>
      <c r="G114" s="903">
        <v>10.92</v>
      </c>
      <c r="H114" s="903">
        <v>8.59</v>
      </c>
      <c r="I114" s="904">
        <f t="shared" si="4"/>
        <v>10.308</v>
      </c>
      <c r="J114" s="311">
        <v>19.899999999999999</v>
      </c>
      <c r="K114" s="312"/>
      <c r="L114" s="313"/>
      <c r="M114" s="313"/>
      <c r="N114" s="313"/>
      <c r="O114" s="313"/>
      <c r="P114" s="313"/>
    </row>
    <row r="115" spans="4:16" ht="18.75">
      <c r="D115" s="901" t="s">
        <v>454</v>
      </c>
      <c r="E115" s="902" t="s">
        <v>544</v>
      </c>
      <c r="F115" s="903">
        <v>9.1</v>
      </c>
      <c r="G115" s="903">
        <v>10.92</v>
      </c>
      <c r="H115" s="903">
        <v>8.59</v>
      </c>
      <c r="I115" s="904">
        <f t="shared" si="4"/>
        <v>10.308</v>
      </c>
      <c r="J115" s="311">
        <v>39</v>
      </c>
      <c r="K115" s="312"/>
      <c r="L115" s="313"/>
      <c r="M115" s="313"/>
      <c r="N115" s="313"/>
      <c r="O115" s="313"/>
      <c r="P115" s="313"/>
    </row>
    <row r="116" spans="4:16" ht="18.75">
      <c r="D116" s="901" t="s">
        <v>498</v>
      </c>
      <c r="E116" s="902" t="s">
        <v>545</v>
      </c>
      <c r="F116" s="903">
        <v>10</v>
      </c>
      <c r="G116" s="903">
        <v>12</v>
      </c>
      <c r="H116" s="904">
        <f>I116/1.2</f>
        <v>9.0750000000000011</v>
      </c>
      <c r="I116" s="904">
        <v>10.89</v>
      </c>
      <c r="J116" s="311">
        <v>22</v>
      </c>
      <c r="K116" s="312"/>
      <c r="L116" s="313"/>
      <c r="M116" s="313"/>
      <c r="N116" s="313"/>
      <c r="O116" s="313"/>
      <c r="P116" s="313"/>
    </row>
    <row r="117" spans="4:16" ht="18.75">
      <c r="D117" s="901" t="s">
        <v>454</v>
      </c>
      <c r="E117" s="902" t="s">
        <v>546</v>
      </c>
      <c r="F117" s="903">
        <v>9.1</v>
      </c>
      <c r="G117" s="903">
        <v>10.92</v>
      </c>
      <c r="H117" s="903">
        <v>8.59</v>
      </c>
      <c r="I117" s="904">
        <f t="shared" si="4"/>
        <v>10.308</v>
      </c>
      <c r="J117" s="311">
        <v>31</v>
      </c>
      <c r="K117" s="312"/>
      <c r="L117" s="313"/>
      <c r="M117" s="313"/>
      <c r="N117" s="313"/>
      <c r="O117" s="313"/>
      <c r="P117" s="313"/>
    </row>
    <row r="118" spans="4:16" ht="18.75">
      <c r="D118" s="901" t="s">
        <v>454</v>
      </c>
      <c r="E118" s="902" t="s">
        <v>546</v>
      </c>
      <c r="F118" s="903">
        <v>9.1</v>
      </c>
      <c r="G118" s="903">
        <v>10.92</v>
      </c>
      <c r="H118" s="903">
        <v>8.59</v>
      </c>
      <c r="I118" s="904">
        <f t="shared" si="4"/>
        <v>10.308</v>
      </c>
      <c r="J118" s="311">
        <v>31</v>
      </c>
      <c r="K118" s="312"/>
      <c r="L118" s="313"/>
      <c r="M118" s="313"/>
      <c r="N118" s="313"/>
      <c r="O118" s="313"/>
      <c r="P118" s="313"/>
    </row>
    <row r="119" spans="4:16" ht="18.75">
      <c r="D119" s="901" t="s">
        <v>454</v>
      </c>
      <c r="E119" s="902" t="s">
        <v>545</v>
      </c>
      <c r="F119" s="903">
        <v>9.1</v>
      </c>
      <c r="G119" s="903">
        <v>10.92</v>
      </c>
      <c r="H119" s="903">
        <v>8.59</v>
      </c>
      <c r="I119" s="904">
        <f t="shared" si="4"/>
        <v>10.308</v>
      </c>
      <c r="J119" s="311">
        <v>21.4</v>
      </c>
      <c r="K119" s="312"/>
      <c r="L119" s="313"/>
      <c r="M119" s="313"/>
      <c r="N119" s="313"/>
      <c r="O119" s="313"/>
      <c r="P119" s="313"/>
    </row>
    <row r="120" spans="4:16" ht="18.75">
      <c r="D120" s="901" t="s">
        <v>454</v>
      </c>
      <c r="E120" s="902" t="s">
        <v>547</v>
      </c>
      <c r="F120" s="903">
        <v>9.1</v>
      </c>
      <c r="G120" s="903">
        <v>10.92</v>
      </c>
      <c r="H120" s="903">
        <v>8.59</v>
      </c>
      <c r="I120" s="904">
        <f t="shared" si="4"/>
        <v>10.308</v>
      </c>
      <c r="J120" s="311">
        <v>19</v>
      </c>
      <c r="K120" s="312"/>
      <c r="L120" s="313"/>
      <c r="M120" s="313"/>
      <c r="N120" s="313"/>
      <c r="O120" s="313"/>
      <c r="P120" s="313"/>
    </row>
    <row r="121" spans="4:16" ht="18.75">
      <c r="D121" s="901" t="s">
        <v>480</v>
      </c>
      <c r="E121" s="902" t="s">
        <v>547</v>
      </c>
      <c r="F121" s="903">
        <v>10</v>
      </c>
      <c r="G121" s="903">
        <v>12</v>
      </c>
      <c r="H121" s="904">
        <f t="shared" ref="H121:H170" si="5">I121/1.2</f>
        <v>9.0750000000000011</v>
      </c>
      <c r="I121" s="904">
        <v>10.89</v>
      </c>
      <c r="J121" s="311">
        <v>19</v>
      </c>
      <c r="K121" s="312"/>
      <c r="L121" s="313"/>
      <c r="M121" s="313"/>
      <c r="N121" s="313"/>
      <c r="O121" s="313"/>
      <c r="P121" s="313"/>
    </row>
    <row r="122" spans="4:16" ht="18.75">
      <c r="D122" s="901" t="s">
        <v>487</v>
      </c>
      <c r="E122" s="902" t="s">
        <v>547</v>
      </c>
      <c r="F122" s="903">
        <v>10</v>
      </c>
      <c r="G122" s="903">
        <v>12</v>
      </c>
      <c r="H122" s="904">
        <f t="shared" si="5"/>
        <v>9.0750000000000011</v>
      </c>
      <c r="I122" s="904">
        <v>10.89</v>
      </c>
      <c r="J122" s="311">
        <v>18.7</v>
      </c>
      <c r="K122" s="312"/>
      <c r="L122" s="313"/>
      <c r="M122" s="313"/>
      <c r="N122" s="313"/>
      <c r="O122" s="313"/>
      <c r="P122" s="313"/>
    </row>
    <row r="123" spans="4:16" ht="18.75">
      <c r="D123" s="901" t="s">
        <v>454</v>
      </c>
      <c r="E123" s="902" t="s">
        <v>548</v>
      </c>
      <c r="F123" s="903">
        <v>9.1</v>
      </c>
      <c r="G123" s="903">
        <v>10.92</v>
      </c>
      <c r="H123" s="903">
        <v>8.59</v>
      </c>
      <c r="I123" s="904">
        <f t="shared" si="4"/>
        <v>10.308</v>
      </c>
      <c r="J123" s="311">
        <v>15</v>
      </c>
      <c r="K123" s="312"/>
      <c r="L123" s="313"/>
      <c r="M123" s="313"/>
      <c r="N123" s="313"/>
      <c r="O123" s="313"/>
      <c r="P123" s="313"/>
    </row>
    <row r="124" spans="4:16" ht="18.75">
      <c r="D124" s="901" t="s">
        <v>487</v>
      </c>
      <c r="E124" s="902" t="s">
        <v>548</v>
      </c>
      <c r="F124" s="903">
        <v>10</v>
      </c>
      <c r="G124" s="903">
        <v>12</v>
      </c>
      <c r="H124" s="904">
        <f t="shared" si="5"/>
        <v>9.0750000000000011</v>
      </c>
      <c r="I124" s="904">
        <v>10.89</v>
      </c>
      <c r="J124" s="311">
        <v>15</v>
      </c>
      <c r="K124" s="312"/>
      <c r="L124" s="313"/>
      <c r="M124" s="313"/>
      <c r="N124" s="313"/>
      <c r="O124" s="313"/>
      <c r="P124" s="313"/>
    </row>
    <row r="125" spans="4:16" ht="37.5">
      <c r="D125" s="901" t="s">
        <v>549</v>
      </c>
      <c r="E125" s="902" t="s">
        <v>550</v>
      </c>
      <c r="F125" s="903">
        <v>9.1</v>
      </c>
      <c r="G125" s="903">
        <v>10.92</v>
      </c>
      <c r="H125" s="903">
        <v>8.59</v>
      </c>
      <c r="I125" s="904">
        <f t="shared" si="4"/>
        <v>10.308</v>
      </c>
      <c r="J125" s="311">
        <v>14</v>
      </c>
      <c r="K125" s="312"/>
      <c r="L125" s="313"/>
      <c r="M125" s="313"/>
      <c r="N125" s="313"/>
      <c r="O125" s="313"/>
      <c r="P125" s="313"/>
    </row>
    <row r="126" spans="4:16" ht="18.75">
      <c r="D126" s="901" t="s">
        <v>487</v>
      </c>
      <c r="E126" s="902" t="s">
        <v>551</v>
      </c>
      <c r="F126" s="903">
        <v>10</v>
      </c>
      <c r="G126" s="903">
        <v>12</v>
      </c>
      <c r="H126" s="904">
        <f t="shared" si="5"/>
        <v>9.0750000000000011</v>
      </c>
      <c r="I126" s="904">
        <v>10.89</v>
      </c>
      <c r="J126" s="311">
        <v>19</v>
      </c>
      <c r="K126" s="312"/>
      <c r="L126" s="313"/>
      <c r="M126" s="313"/>
      <c r="N126" s="313"/>
      <c r="O126" s="313"/>
      <c r="P126" s="313"/>
    </row>
    <row r="127" spans="4:16" ht="18.75">
      <c r="D127" s="901" t="s">
        <v>454</v>
      </c>
      <c r="E127" s="902" t="s">
        <v>552</v>
      </c>
      <c r="F127" s="903">
        <v>9.1</v>
      </c>
      <c r="G127" s="903">
        <v>10.92</v>
      </c>
      <c r="H127" s="903">
        <v>8.59</v>
      </c>
      <c r="I127" s="904">
        <f t="shared" si="4"/>
        <v>10.308</v>
      </c>
      <c r="J127" s="910">
        <v>28</v>
      </c>
      <c r="K127" s="312"/>
      <c r="L127" s="313"/>
      <c r="M127" s="313"/>
      <c r="N127" s="313"/>
      <c r="O127" s="313"/>
      <c r="P127" s="313"/>
    </row>
    <row r="128" spans="4:16" ht="18.75">
      <c r="D128" s="901" t="s">
        <v>454</v>
      </c>
      <c r="E128" s="902" t="s">
        <v>553</v>
      </c>
      <c r="F128" s="903">
        <v>9.1</v>
      </c>
      <c r="G128" s="903">
        <v>10.92</v>
      </c>
      <c r="H128" s="903">
        <v>8.59</v>
      </c>
      <c r="I128" s="904">
        <f t="shared" si="4"/>
        <v>10.308</v>
      </c>
      <c r="J128" s="910">
        <v>18</v>
      </c>
      <c r="K128" s="312"/>
      <c r="L128" s="313"/>
      <c r="M128" s="313"/>
      <c r="N128" s="313"/>
      <c r="O128" s="313"/>
      <c r="P128" s="313"/>
    </row>
    <row r="129" spans="4:16" ht="18.75">
      <c r="D129" s="901" t="s">
        <v>532</v>
      </c>
      <c r="E129" s="902" t="s">
        <v>554</v>
      </c>
      <c r="F129" s="903">
        <v>9.1</v>
      </c>
      <c r="G129" s="903">
        <v>10.92</v>
      </c>
      <c r="H129" s="903">
        <v>8.59</v>
      </c>
      <c r="I129" s="904">
        <f t="shared" si="4"/>
        <v>10.308</v>
      </c>
      <c r="J129" s="910">
        <v>54</v>
      </c>
      <c r="K129" s="312"/>
      <c r="L129" s="313"/>
      <c r="M129" s="313"/>
      <c r="N129" s="313"/>
      <c r="O129" s="313"/>
      <c r="P129" s="313"/>
    </row>
    <row r="130" spans="4:16" ht="18.75">
      <c r="D130" s="901" t="s">
        <v>454</v>
      </c>
      <c r="E130" s="902" t="s">
        <v>555</v>
      </c>
      <c r="F130" s="903">
        <v>9.1</v>
      </c>
      <c r="G130" s="903">
        <v>10.92</v>
      </c>
      <c r="H130" s="903">
        <v>8.59</v>
      </c>
      <c r="I130" s="904">
        <f t="shared" si="4"/>
        <v>10.308</v>
      </c>
      <c r="J130" s="910">
        <v>27</v>
      </c>
      <c r="K130" s="312"/>
      <c r="L130" s="313"/>
      <c r="M130" s="313"/>
      <c r="N130" s="313"/>
      <c r="O130" s="313"/>
      <c r="P130" s="313"/>
    </row>
    <row r="131" spans="4:16" ht="18.75">
      <c r="D131" s="901" t="s">
        <v>454</v>
      </c>
      <c r="E131" s="902" t="s">
        <v>556</v>
      </c>
      <c r="F131" s="903">
        <v>9.1</v>
      </c>
      <c r="G131" s="903">
        <v>10.92</v>
      </c>
      <c r="H131" s="903">
        <v>8.59</v>
      </c>
      <c r="I131" s="904">
        <f t="shared" si="4"/>
        <v>10.308</v>
      </c>
      <c r="J131" s="311">
        <v>17</v>
      </c>
      <c r="K131" s="312"/>
      <c r="L131" s="313"/>
      <c r="M131" s="313"/>
      <c r="N131" s="313"/>
      <c r="O131" s="313"/>
      <c r="P131" s="313"/>
    </row>
    <row r="132" spans="4:16" ht="18.75">
      <c r="D132" s="901" t="s">
        <v>498</v>
      </c>
      <c r="E132" s="902" t="s">
        <v>556</v>
      </c>
      <c r="F132" s="903">
        <v>10</v>
      </c>
      <c r="G132" s="903">
        <v>12</v>
      </c>
      <c r="H132" s="904">
        <f t="shared" si="5"/>
        <v>9.0750000000000011</v>
      </c>
      <c r="I132" s="904">
        <v>10.89</v>
      </c>
      <c r="J132" s="311">
        <v>17</v>
      </c>
      <c r="K132" s="312"/>
      <c r="L132" s="313"/>
      <c r="M132" s="313"/>
      <c r="N132" s="313"/>
      <c r="O132" s="313"/>
      <c r="P132" s="313"/>
    </row>
    <row r="133" spans="4:16" ht="18.75">
      <c r="D133" s="901" t="s">
        <v>487</v>
      </c>
      <c r="E133" s="902" t="s">
        <v>556</v>
      </c>
      <c r="F133" s="903">
        <v>10</v>
      </c>
      <c r="G133" s="903">
        <v>12</v>
      </c>
      <c r="H133" s="904">
        <f t="shared" si="5"/>
        <v>9.0750000000000011</v>
      </c>
      <c r="I133" s="904">
        <v>10.89</v>
      </c>
      <c r="J133" s="311">
        <v>17</v>
      </c>
      <c r="K133" s="312"/>
      <c r="L133" s="313"/>
      <c r="M133" s="313"/>
      <c r="N133" s="313"/>
      <c r="O133" s="313"/>
      <c r="P133" s="313"/>
    </row>
    <row r="134" spans="4:16" ht="18.75">
      <c r="D134" s="901" t="s">
        <v>454</v>
      </c>
      <c r="E134" s="902" t="s">
        <v>557</v>
      </c>
      <c r="F134" s="903">
        <v>9.1</v>
      </c>
      <c r="G134" s="903">
        <v>10.92</v>
      </c>
      <c r="H134" s="903">
        <v>8.59</v>
      </c>
      <c r="I134" s="904">
        <f t="shared" si="4"/>
        <v>10.308</v>
      </c>
      <c r="J134" s="311">
        <v>14</v>
      </c>
      <c r="K134" s="312"/>
      <c r="L134" s="313"/>
      <c r="M134" s="313"/>
      <c r="N134" s="313"/>
      <c r="O134" s="313"/>
      <c r="P134" s="313"/>
    </row>
    <row r="135" spans="4:16" ht="18.75">
      <c r="D135" s="901" t="s">
        <v>487</v>
      </c>
      <c r="E135" s="902" t="s">
        <v>557</v>
      </c>
      <c r="F135" s="903">
        <v>10</v>
      </c>
      <c r="G135" s="903">
        <v>12</v>
      </c>
      <c r="H135" s="904">
        <f t="shared" si="5"/>
        <v>9.0750000000000011</v>
      </c>
      <c r="I135" s="904">
        <v>10.89</v>
      </c>
      <c r="J135" s="311">
        <v>14</v>
      </c>
      <c r="K135" s="312"/>
      <c r="L135" s="313"/>
      <c r="M135" s="313"/>
      <c r="N135" s="313"/>
      <c r="O135" s="313"/>
      <c r="P135" s="313"/>
    </row>
    <row r="136" spans="4:16" ht="18.75">
      <c r="D136" s="901" t="s">
        <v>454</v>
      </c>
      <c r="E136" s="902" t="s">
        <v>558</v>
      </c>
      <c r="F136" s="903">
        <v>9.1</v>
      </c>
      <c r="G136" s="903">
        <v>10.92</v>
      </c>
      <c r="H136" s="903">
        <v>8.59</v>
      </c>
      <c r="I136" s="904">
        <f t="shared" si="4"/>
        <v>10.308</v>
      </c>
      <c r="J136" s="311">
        <v>11</v>
      </c>
      <c r="K136" s="312"/>
      <c r="L136" s="313"/>
      <c r="M136" s="313"/>
      <c r="N136" s="313"/>
      <c r="O136" s="313"/>
      <c r="P136" s="313"/>
    </row>
    <row r="137" spans="4:16" ht="18.75">
      <c r="D137" s="901" t="s">
        <v>454</v>
      </c>
      <c r="E137" s="902" t="s">
        <v>559</v>
      </c>
      <c r="F137" s="903">
        <v>9.1</v>
      </c>
      <c r="G137" s="903">
        <v>10.92</v>
      </c>
      <c r="H137" s="903">
        <v>8.59</v>
      </c>
      <c r="I137" s="904">
        <f t="shared" si="4"/>
        <v>10.308</v>
      </c>
      <c r="J137" s="311">
        <v>7</v>
      </c>
      <c r="K137" s="312"/>
      <c r="L137" s="313"/>
      <c r="M137" s="313"/>
      <c r="N137" s="313"/>
      <c r="O137" s="313"/>
      <c r="P137" s="313"/>
    </row>
    <row r="138" spans="4:16" ht="18.75">
      <c r="D138" s="901" t="s">
        <v>454</v>
      </c>
      <c r="E138" s="902" t="s">
        <v>560</v>
      </c>
      <c r="F138" s="903">
        <v>9.1</v>
      </c>
      <c r="G138" s="903">
        <v>10.92</v>
      </c>
      <c r="H138" s="903">
        <v>8.59</v>
      </c>
      <c r="I138" s="904">
        <f t="shared" si="4"/>
        <v>10.308</v>
      </c>
      <c r="J138" s="311">
        <v>24</v>
      </c>
      <c r="K138" s="312"/>
      <c r="L138" s="313"/>
      <c r="M138" s="313"/>
      <c r="N138" s="313"/>
      <c r="O138" s="313"/>
      <c r="P138" s="313"/>
    </row>
    <row r="139" spans="4:16" ht="18.75">
      <c r="D139" s="901" t="s">
        <v>454</v>
      </c>
      <c r="E139" s="902" t="s">
        <v>561</v>
      </c>
      <c r="F139" s="903">
        <v>9.1</v>
      </c>
      <c r="G139" s="903">
        <v>10.92</v>
      </c>
      <c r="H139" s="903">
        <v>8.59</v>
      </c>
      <c r="I139" s="904">
        <f t="shared" si="4"/>
        <v>10.308</v>
      </c>
      <c r="J139" s="311">
        <v>15</v>
      </c>
      <c r="K139" s="312"/>
      <c r="L139" s="313"/>
      <c r="M139" s="313"/>
      <c r="N139" s="313"/>
      <c r="O139" s="313"/>
      <c r="P139" s="313"/>
    </row>
    <row r="140" spans="4:16" ht="18.75">
      <c r="D140" s="901" t="s">
        <v>454</v>
      </c>
      <c r="E140" s="902" t="s">
        <v>562</v>
      </c>
      <c r="F140" s="903">
        <v>9.1</v>
      </c>
      <c r="G140" s="903">
        <v>10.92</v>
      </c>
      <c r="H140" s="903">
        <v>8.59</v>
      </c>
      <c r="I140" s="904">
        <f t="shared" si="4"/>
        <v>10.308</v>
      </c>
      <c r="J140" s="311">
        <v>12</v>
      </c>
      <c r="K140" s="312"/>
      <c r="L140" s="313"/>
      <c r="M140" s="313"/>
      <c r="N140" s="313"/>
      <c r="O140" s="313"/>
      <c r="P140" s="313"/>
    </row>
    <row r="141" spans="4:16" ht="18.75">
      <c r="D141" s="901" t="s">
        <v>454</v>
      </c>
      <c r="E141" s="902" t="s">
        <v>562</v>
      </c>
      <c r="F141" s="903">
        <v>9.1</v>
      </c>
      <c r="G141" s="903">
        <v>10.92</v>
      </c>
      <c r="H141" s="903">
        <v>8.59</v>
      </c>
      <c r="I141" s="904">
        <f t="shared" si="4"/>
        <v>10.308</v>
      </c>
      <c r="J141" s="311">
        <v>12</v>
      </c>
      <c r="K141" s="312"/>
      <c r="L141" s="313"/>
      <c r="M141" s="313"/>
      <c r="N141" s="313"/>
      <c r="O141" s="313"/>
      <c r="P141" s="313"/>
    </row>
    <row r="142" spans="4:16" ht="18.75">
      <c r="D142" s="901" t="s">
        <v>454</v>
      </c>
      <c r="E142" s="902" t="s">
        <v>563</v>
      </c>
      <c r="F142" s="903">
        <v>9.1</v>
      </c>
      <c r="G142" s="903">
        <v>10.92</v>
      </c>
      <c r="H142" s="903">
        <v>8.59</v>
      </c>
      <c r="I142" s="904">
        <f t="shared" si="4"/>
        <v>10.308</v>
      </c>
      <c r="J142" s="311">
        <v>15</v>
      </c>
      <c r="K142" s="312"/>
      <c r="L142" s="313"/>
      <c r="M142" s="313"/>
      <c r="N142" s="313"/>
      <c r="O142" s="313"/>
      <c r="P142" s="313"/>
    </row>
    <row r="143" spans="4:16" ht="18.75">
      <c r="D143" s="901" t="s">
        <v>454</v>
      </c>
      <c r="E143" s="902" t="s">
        <v>564</v>
      </c>
      <c r="F143" s="903">
        <v>9.1</v>
      </c>
      <c r="G143" s="903">
        <v>10.92</v>
      </c>
      <c r="H143" s="903">
        <v>8.59</v>
      </c>
      <c r="I143" s="904">
        <f t="shared" si="4"/>
        <v>10.308</v>
      </c>
      <c r="J143" s="311">
        <v>36</v>
      </c>
      <c r="K143" s="312"/>
      <c r="L143" s="313"/>
      <c r="M143" s="313"/>
      <c r="N143" s="313"/>
      <c r="O143" s="313"/>
      <c r="P143" s="313"/>
    </row>
    <row r="144" spans="4:16" ht="18.75">
      <c r="D144" s="901" t="s">
        <v>454</v>
      </c>
      <c r="E144" s="902" t="s">
        <v>565</v>
      </c>
      <c r="F144" s="903">
        <v>9.1</v>
      </c>
      <c r="G144" s="903">
        <v>10.92</v>
      </c>
      <c r="H144" s="903">
        <v>8.59</v>
      </c>
      <c r="I144" s="904">
        <f t="shared" si="4"/>
        <v>10.308</v>
      </c>
      <c r="J144" s="311">
        <v>22</v>
      </c>
      <c r="K144" s="312"/>
      <c r="L144" s="313"/>
      <c r="M144" s="313"/>
      <c r="N144" s="313"/>
      <c r="O144" s="313"/>
      <c r="P144" s="313"/>
    </row>
    <row r="145" spans="4:16" ht="19.5">
      <c r="D145" s="901" t="s">
        <v>454</v>
      </c>
      <c r="E145" s="902" t="s">
        <v>566</v>
      </c>
      <c r="F145" s="903">
        <v>9.1</v>
      </c>
      <c r="G145" s="903">
        <v>10.92</v>
      </c>
      <c r="H145" s="903">
        <v>8.59</v>
      </c>
      <c r="I145" s="904">
        <f t="shared" si="4"/>
        <v>10.308</v>
      </c>
      <c r="J145" s="915">
        <v>14</v>
      </c>
      <c r="K145" s="312"/>
      <c r="L145" s="313"/>
      <c r="M145" s="313"/>
      <c r="N145" s="313"/>
      <c r="O145" s="313"/>
      <c r="P145" s="313"/>
    </row>
    <row r="146" spans="4:16" ht="18.75">
      <c r="D146" s="901" t="s">
        <v>487</v>
      </c>
      <c r="E146" s="902" t="s">
        <v>566</v>
      </c>
      <c r="F146" s="903">
        <v>10</v>
      </c>
      <c r="G146" s="903">
        <v>12</v>
      </c>
      <c r="H146" s="904">
        <f t="shared" si="5"/>
        <v>9.0750000000000011</v>
      </c>
      <c r="I146" s="904">
        <v>10.89</v>
      </c>
      <c r="J146" s="311">
        <v>8.6999999999999993</v>
      </c>
      <c r="K146" s="312"/>
      <c r="L146" s="313"/>
      <c r="M146" s="313"/>
      <c r="N146" s="313"/>
      <c r="O146" s="313"/>
      <c r="P146" s="313"/>
    </row>
    <row r="147" spans="4:16" ht="18.75">
      <c r="D147" s="901" t="s">
        <v>454</v>
      </c>
      <c r="E147" s="902" t="s">
        <v>567</v>
      </c>
      <c r="F147" s="903">
        <v>9.1</v>
      </c>
      <c r="G147" s="903">
        <v>10.92</v>
      </c>
      <c r="H147" s="903">
        <v>8.59</v>
      </c>
      <c r="I147" s="904">
        <f t="shared" si="4"/>
        <v>10.308</v>
      </c>
      <c r="J147" s="311">
        <v>11</v>
      </c>
      <c r="K147" s="312"/>
      <c r="L147" s="313"/>
      <c r="M147" s="313"/>
      <c r="N147" s="313"/>
      <c r="O147" s="313"/>
      <c r="P147" s="313"/>
    </row>
    <row r="148" spans="4:16" ht="18.75">
      <c r="D148" s="901" t="s">
        <v>480</v>
      </c>
      <c r="E148" s="902" t="s">
        <v>568</v>
      </c>
      <c r="F148" s="903">
        <v>10</v>
      </c>
      <c r="G148" s="903">
        <v>12</v>
      </c>
      <c r="H148" s="904">
        <f t="shared" si="5"/>
        <v>9.0750000000000011</v>
      </c>
      <c r="I148" s="904">
        <v>10.89</v>
      </c>
      <c r="J148" s="311"/>
      <c r="K148" s="312"/>
      <c r="L148" s="313"/>
      <c r="M148" s="313"/>
      <c r="N148" s="313"/>
      <c r="O148" s="313"/>
      <c r="P148" s="313"/>
    </row>
    <row r="149" spans="4:16" ht="18.75">
      <c r="D149" s="901" t="s">
        <v>454</v>
      </c>
      <c r="E149" s="902" t="s">
        <v>569</v>
      </c>
      <c r="F149" s="903">
        <v>9.1</v>
      </c>
      <c r="G149" s="903">
        <v>10.92</v>
      </c>
      <c r="H149" s="903">
        <v>8.59</v>
      </c>
      <c r="I149" s="904">
        <f t="shared" si="4"/>
        <v>10.308</v>
      </c>
      <c r="J149" s="311">
        <v>26</v>
      </c>
      <c r="K149" s="312"/>
      <c r="L149" s="313"/>
      <c r="M149" s="313"/>
      <c r="N149" s="313"/>
      <c r="O149" s="313"/>
      <c r="P149" s="313"/>
    </row>
    <row r="150" spans="4:16" ht="18.75">
      <c r="D150" s="901" t="s">
        <v>487</v>
      </c>
      <c r="E150" s="902" t="s">
        <v>570</v>
      </c>
      <c r="F150" s="903">
        <v>10</v>
      </c>
      <c r="G150" s="903">
        <v>12</v>
      </c>
      <c r="H150" s="904">
        <f t="shared" si="5"/>
        <v>9.0750000000000011</v>
      </c>
      <c r="I150" s="904">
        <v>10.89</v>
      </c>
      <c r="J150" s="311"/>
      <c r="K150" s="312"/>
      <c r="L150" s="313"/>
      <c r="M150" s="313"/>
      <c r="N150" s="313"/>
      <c r="O150" s="313"/>
      <c r="P150" s="313"/>
    </row>
    <row r="151" spans="4:16" ht="18.75">
      <c r="D151" s="901" t="s">
        <v>454</v>
      </c>
      <c r="E151" s="902" t="s">
        <v>571</v>
      </c>
      <c r="F151" s="903">
        <v>9.1</v>
      </c>
      <c r="G151" s="903">
        <v>10.92</v>
      </c>
      <c r="H151" s="903">
        <v>8.59</v>
      </c>
      <c r="I151" s="904">
        <f t="shared" si="4"/>
        <v>10.308</v>
      </c>
      <c r="J151" s="311">
        <v>29.2</v>
      </c>
      <c r="K151" s="312"/>
      <c r="L151" s="313"/>
      <c r="M151" s="313"/>
      <c r="N151" s="313"/>
      <c r="O151" s="313"/>
      <c r="P151" s="313"/>
    </row>
    <row r="152" spans="4:16" ht="18.75">
      <c r="D152" s="901" t="s">
        <v>480</v>
      </c>
      <c r="E152" s="902" t="s">
        <v>572</v>
      </c>
      <c r="F152" s="903">
        <v>10</v>
      </c>
      <c r="G152" s="903">
        <v>12</v>
      </c>
      <c r="H152" s="904">
        <f t="shared" si="5"/>
        <v>9.0750000000000011</v>
      </c>
      <c r="I152" s="904">
        <v>10.89</v>
      </c>
      <c r="J152" s="311">
        <v>18</v>
      </c>
      <c r="K152" s="312"/>
      <c r="L152" s="313"/>
      <c r="M152" s="313"/>
      <c r="N152" s="313"/>
      <c r="O152" s="313"/>
      <c r="P152" s="313"/>
    </row>
    <row r="153" spans="4:16" ht="18.75">
      <c r="D153" s="901" t="s">
        <v>454</v>
      </c>
      <c r="E153" s="902" t="s">
        <v>572</v>
      </c>
      <c r="F153" s="903">
        <v>9.1</v>
      </c>
      <c r="G153" s="903">
        <v>10.92</v>
      </c>
      <c r="H153" s="903">
        <v>8.59</v>
      </c>
      <c r="I153" s="904">
        <f t="shared" si="4"/>
        <v>10.308</v>
      </c>
      <c r="J153" s="311">
        <v>18</v>
      </c>
      <c r="K153" s="312"/>
      <c r="L153" s="313"/>
      <c r="M153" s="313"/>
      <c r="N153" s="313"/>
      <c r="O153" s="313"/>
      <c r="P153" s="313"/>
    </row>
    <row r="154" spans="4:16" ht="18.75">
      <c r="D154" s="901" t="s">
        <v>454</v>
      </c>
      <c r="E154" s="902" t="s">
        <v>573</v>
      </c>
      <c r="F154" s="903">
        <v>9.1</v>
      </c>
      <c r="G154" s="903">
        <v>10.92</v>
      </c>
      <c r="H154" s="903">
        <v>8.59</v>
      </c>
      <c r="I154" s="904">
        <f t="shared" si="4"/>
        <v>10.308</v>
      </c>
      <c r="J154" s="311">
        <v>11</v>
      </c>
      <c r="K154" s="312"/>
      <c r="L154" s="313"/>
      <c r="M154" s="313"/>
      <c r="N154" s="313"/>
      <c r="O154" s="313"/>
      <c r="P154" s="313"/>
    </row>
    <row r="155" spans="4:16" ht="18.75">
      <c r="D155" s="901" t="s">
        <v>454</v>
      </c>
      <c r="E155" s="902" t="s">
        <v>574</v>
      </c>
      <c r="F155" s="903">
        <v>9.1</v>
      </c>
      <c r="G155" s="903">
        <v>10.92</v>
      </c>
      <c r="H155" s="903">
        <v>8.59</v>
      </c>
      <c r="I155" s="904">
        <f t="shared" si="4"/>
        <v>10.308</v>
      </c>
      <c r="J155" s="311">
        <v>11</v>
      </c>
      <c r="K155" s="312"/>
      <c r="L155" s="313"/>
      <c r="M155" s="313"/>
      <c r="N155" s="313"/>
      <c r="O155" s="313"/>
      <c r="P155" s="313"/>
    </row>
    <row r="156" spans="4:16" ht="18.75">
      <c r="D156" s="901" t="s">
        <v>454</v>
      </c>
      <c r="E156" s="902" t="s">
        <v>575</v>
      </c>
      <c r="F156" s="903">
        <v>9.1</v>
      </c>
      <c r="G156" s="903">
        <v>10.92</v>
      </c>
      <c r="H156" s="903">
        <v>8.59</v>
      </c>
      <c r="I156" s="904">
        <f t="shared" si="4"/>
        <v>10.308</v>
      </c>
      <c r="J156" s="311">
        <v>9</v>
      </c>
      <c r="K156" s="312"/>
      <c r="L156" s="313"/>
      <c r="M156" s="313"/>
      <c r="N156" s="313"/>
      <c r="O156" s="313"/>
      <c r="P156" s="313"/>
    </row>
    <row r="157" spans="4:16" ht="18.75">
      <c r="D157" s="901" t="s">
        <v>480</v>
      </c>
      <c r="E157" s="902" t="s">
        <v>575</v>
      </c>
      <c r="F157" s="903">
        <v>10</v>
      </c>
      <c r="G157" s="903">
        <v>12</v>
      </c>
      <c r="H157" s="904">
        <f t="shared" si="5"/>
        <v>9.0750000000000011</v>
      </c>
      <c r="I157" s="904">
        <v>10.89</v>
      </c>
      <c r="J157" s="311">
        <v>8.6999999999999993</v>
      </c>
      <c r="K157" s="312"/>
      <c r="L157" s="313"/>
      <c r="M157" s="313"/>
      <c r="N157" s="313"/>
      <c r="O157" s="313"/>
      <c r="P157" s="313"/>
    </row>
    <row r="158" spans="4:16" ht="18.75">
      <c r="D158" s="901" t="s">
        <v>487</v>
      </c>
      <c r="E158" s="902" t="s">
        <v>575</v>
      </c>
      <c r="F158" s="903">
        <v>10</v>
      </c>
      <c r="G158" s="903">
        <v>12</v>
      </c>
      <c r="H158" s="904">
        <f t="shared" si="5"/>
        <v>9.0750000000000011</v>
      </c>
      <c r="I158" s="904">
        <v>10.89</v>
      </c>
      <c r="J158" s="311">
        <v>9</v>
      </c>
      <c r="K158" s="312"/>
      <c r="L158" s="313"/>
      <c r="M158" s="313"/>
      <c r="N158" s="313"/>
      <c r="O158" s="313"/>
      <c r="P158" s="313"/>
    </row>
    <row r="159" spans="4:16" ht="18.75">
      <c r="D159" s="901" t="s">
        <v>487</v>
      </c>
      <c r="E159" s="902" t="s">
        <v>576</v>
      </c>
      <c r="F159" s="903">
        <v>10</v>
      </c>
      <c r="G159" s="903">
        <v>12</v>
      </c>
      <c r="H159" s="904">
        <f t="shared" si="5"/>
        <v>9.0750000000000011</v>
      </c>
      <c r="I159" s="904">
        <v>10.89</v>
      </c>
      <c r="J159" s="311">
        <v>9</v>
      </c>
      <c r="K159" s="312"/>
      <c r="L159" s="313"/>
      <c r="M159" s="313"/>
      <c r="N159" s="313"/>
      <c r="O159" s="313"/>
      <c r="P159" s="313"/>
    </row>
    <row r="160" spans="4:16" ht="18.75">
      <c r="D160" s="901" t="s">
        <v>454</v>
      </c>
      <c r="E160" s="902" t="s">
        <v>577</v>
      </c>
      <c r="F160" s="903">
        <v>9.1</v>
      </c>
      <c r="G160" s="903">
        <v>10.92</v>
      </c>
      <c r="H160" s="903">
        <v>8.59</v>
      </c>
      <c r="I160" s="904">
        <f t="shared" si="4"/>
        <v>10.308</v>
      </c>
      <c r="J160" s="311">
        <v>25</v>
      </c>
      <c r="K160" s="312"/>
      <c r="L160" s="313"/>
      <c r="M160" s="313"/>
      <c r="N160" s="313"/>
      <c r="O160" s="313"/>
      <c r="P160" s="313"/>
    </row>
    <row r="161" spans="4:16" ht="18.75">
      <c r="D161" s="901" t="s">
        <v>454</v>
      </c>
      <c r="E161" s="902" t="s">
        <v>578</v>
      </c>
      <c r="F161" s="903">
        <v>9.1</v>
      </c>
      <c r="G161" s="903">
        <v>10.92</v>
      </c>
      <c r="H161" s="903">
        <v>8.59</v>
      </c>
      <c r="I161" s="904">
        <f t="shared" si="4"/>
        <v>10.308</v>
      </c>
      <c r="J161" s="311">
        <v>15</v>
      </c>
      <c r="K161" s="312"/>
      <c r="L161" s="313"/>
      <c r="M161" s="313"/>
      <c r="N161" s="313"/>
      <c r="O161" s="313"/>
      <c r="P161" s="313"/>
    </row>
    <row r="162" spans="4:16" ht="18.75">
      <c r="D162" s="901" t="s">
        <v>454</v>
      </c>
      <c r="E162" s="902" t="s">
        <v>576</v>
      </c>
      <c r="F162" s="903">
        <v>9.1</v>
      </c>
      <c r="G162" s="903">
        <v>10.92</v>
      </c>
      <c r="H162" s="903">
        <v>8.59</v>
      </c>
      <c r="I162" s="904">
        <f t="shared" si="4"/>
        <v>10.308</v>
      </c>
      <c r="J162" s="311">
        <v>10</v>
      </c>
      <c r="K162" s="312"/>
      <c r="L162" s="313"/>
      <c r="M162" s="313"/>
      <c r="N162" s="313"/>
      <c r="O162" s="313"/>
      <c r="P162" s="313"/>
    </row>
    <row r="163" spans="4:16" ht="19.5" thickBot="1">
      <c r="D163" s="901" t="s">
        <v>454</v>
      </c>
      <c r="E163" s="902" t="s">
        <v>579</v>
      </c>
      <c r="F163" s="903">
        <v>9.1</v>
      </c>
      <c r="G163" s="903">
        <v>10.92</v>
      </c>
      <c r="H163" s="903">
        <v>8.59</v>
      </c>
      <c r="I163" s="904">
        <f t="shared" si="4"/>
        <v>10.308</v>
      </c>
      <c r="J163" s="311">
        <v>8</v>
      </c>
      <c r="K163" s="312"/>
      <c r="L163" s="313"/>
      <c r="M163" s="313"/>
      <c r="N163" s="313"/>
      <c r="O163" s="313"/>
      <c r="P163" s="313"/>
    </row>
    <row r="164" spans="4:16" s="1258" customFormat="1" ht="19.5" thickBot="1">
      <c r="D164" s="901" t="s">
        <v>454</v>
      </c>
      <c r="E164" s="902" t="s">
        <v>1816</v>
      </c>
      <c r="F164" s="903">
        <v>9.1</v>
      </c>
      <c r="G164" s="903">
        <v>10.92</v>
      </c>
      <c r="H164" s="903">
        <v>8.59</v>
      </c>
      <c r="I164" s="904">
        <f t="shared" ref="I164" si="6">H164*1.2</f>
        <v>10.308</v>
      </c>
      <c r="J164" s="311">
        <v>9</v>
      </c>
      <c r="K164" s="312"/>
      <c r="L164" s="313"/>
      <c r="M164" s="313"/>
      <c r="N164" s="313"/>
      <c r="O164" s="313"/>
      <c r="P164" s="313"/>
    </row>
    <row r="165" spans="4:16" ht="19.5" thickBot="1">
      <c r="D165" s="901" t="s">
        <v>454</v>
      </c>
      <c r="E165" s="902" t="s">
        <v>580</v>
      </c>
      <c r="F165" s="903">
        <v>9.1</v>
      </c>
      <c r="G165" s="903">
        <v>10.92</v>
      </c>
      <c r="H165" s="903">
        <v>8.59</v>
      </c>
      <c r="I165" s="904">
        <f t="shared" si="4"/>
        <v>10.308</v>
      </c>
      <c r="J165" s="311">
        <v>18.5</v>
      </c>
      <c r="K165" s="312"/>
      <c r="L165" s="313"/>
      <c r="M165" s="313"/>
      <c r="N165" s="313"/>
      <c r="O165" s="313"/>
      <c r="P165" s="313"/>
    </row>
    <row r="166" spans="4:16" ht="18.75">
      <c r="D166" s="901" t="s">
        <v>454</v>
      </c>
      <c r="E166" s="902" t="s">
        <v>581</v>
      </c>
      <c r="F166" s="903">
        <v>9.1</v>
      </c>
      <c r="G166" s="903">
        <v>10.92</v>
      </c>
      <c r="H166" s="903">
        <v>8.59</v>
      </c>
      <c r="I166" s="904">
        <f t="shared" si="4"/>
        <v>10.308</v>
      </c>
      <c r="J166" s="311">
        <v>7</v>
      </c>
      <c r="K166" s="312"/>
      <c r="L166" s="313"/>
      <c r="M166" s="313"/>
      <c r="N166" s="313"/>
      <c r="O166" s="313"/>
      <c r="P166" s="313"/>
    </row>
    <row r="167" spans="4:16" ht="18.75">
      <c r="D167" s="901" t="s">
        <v>454</v>
      </c>
      <c r="E167" s="902" t="s">
        <v>582</v>
      </c>
      <c r="F167" s="903">
        <v>9.1</v>
      </c>
      <c r="G167" s="903">
        <v>10.92</v>
      </c>
      <c r="H167" s="903">
        <v>8.59</v>
      </c>
      <c r="I167" s="904">
        <f t="shared" ref="I167:I221" si="7">H167*1.2</f>
        <v>10.308</v>
      </c>
      <c r="J167" s="311">
        <v>17</v>
      </c>
      <c r="K167" s="312"/>
      <c r="L167" s="313"/>
      <c r="M167" s="313"/>
      <c r="N167" s="313"/>
      <c r="O167" s="313"/>
      <c r="P167" s="313"/>
    </row>
    <row r="168" spans="4:16" ht="18.75">
      <c r="D168" s="901" t="s">
        <v>454</v>
      </c>
      <c r="E168" s="902" t="s">
        <v>583</v>
      </c>
      <c r="F168" s="903">
        <v>9.1</v>
      </c>
      <c r="G168" s="903">
        <v>10.92</v>
      </c>
      <c r="H168" s="903">
        <v>8.59</v>
      </c>
      <c r="I168" s="904">
        <f t="shared" si="7"/>
        <v>10.308</v>
      </c>
      <c r="J168" s="311">
        <v>14</v>
      </c>
      <c r="K168" s="312"/>
      <c r="L168" s="313"/>
      <c r="M168" s="313"/>
      <c r="N168" s="313"/>
      <c r="O168" s="313"/>
      <c r="P168" s="313"/>
    </row>
    <row r="169" spans="4:16" ht="18.75">
      <c r="D169" s="901" t="s">
        <v>454</v>
      </c>
      <c r="E169" s="902" t="s">
        <v>584</v>
      </c>
      <c r="F169" s="903">
        <v>9.1</v>
      </c>
      <c r="G169" s="903">
        <v>10.92</v>
      </c>
      <c r="H169" s="903">
        <v>8.59</v>
      </c>
      <c r="I169" s="904">
        <f t="shared" si="7"/>
        <v>10.308</v>
      </c>
      <c r="J169" s="311">
        <v>11</v>
      </c>
      <c r="K169" s="312"/>
      <c r="L169" s="313"/>
      <c r="M169" s="313"/>
      <c r="N169" s="313"/>
      <c r="O169" s="313"/>
      <c r="P169" s="313"/>
    </row>
    <row r="170" spans="4:16" ht="18.75">
      <c r="D170" s="901" t="s">
        <v>487</v>
      </c>
      <c r="E170" s="902" t="s">
        <v>585</v>
      </c>
      <c r="F170" s="903">
        <v>10</v>
      </c>
      <c r="G170" s="903">
        <v>12</v>
      </c>
      <c r="H170" s="904">
        <f t="shared" si="5"/>
        <v>9.0750000000000011</v>
      </c>
      <c r="I170" s="904">
        <v>10.89</v>
      </c>
      <c r="J170" s="311">
        <v>11</v>
      </c>
      <c r="K170" s="312"/>
      <c r="L170" s="313"/>
      <c r="M170" s="313"/>
      <c r="N170" s="313"/>
      <c r="O170" s="313"/>
      <c r="P170" s="313"/>
    </row>
    <row r="171" spans="4:16" ht="18.75">
      <c r="D171" s="901" t="s">
        <v>454</v>
      </c>
      <c r="E171" s="902" t="s">
        <v>585</v>
      </c>
      <c r="F171" s="903">
        <v>9.1</v>
      </c>
      <c r="G171" s="903">
        <v>10.92</v>
      </c>
      <c r="H171" s="903">
        <v>8.59</v>
      </c>
      <c r="I171" s="904">
        <f t="shared" si="7"/>
        <v>10.308</v>
      </c>
      <c r="J171" s="311">
        <v>8</v>
      </c>
      <c r="K171" s="312"/>
      <c r="L171" s="313"/>
      <c r="M171" s="313"/>
      <c r="N171" s="313"/>
      <c r="O171" s="313"/>
      <c r="P171" s="313"/>
    </row>
    <row r="172" spans="4:16" ht="18.75">
      <c r="D172" s="901" t="s">
        <v>454</v>
      </c>
      <c r="E172" s="902" t="s">
        <v>586</v>
      </c>
      <c r="F172" s="903">
        <v>9.1</v>
      </c>
      <c r="G172" s="903">
        <v>10.92</v>
      </c>
      <c r="H172" s="903">
        <v>8.59</v>
      </c>
      <c r="I172" s="904">
        <f t="shared" si="7"/>
        <v>10.308</v>
      </c>
      <c r="J172" s="311">
        <v>10</v>
      </c>
      <c r="K172" s="312"/>
      <c r="L172" s="313"/>
      <c r="M172" s="313"/>
      <c r="N172" s="313"/>
      <c r="O172" s="313"/>
      <c r="P172" s="313"/>
    </row>
    <row r="173" spans="4:16" ht="18.75">
      <c r="D173" s="901" t="s">
        <v>454</v>
      </c>
      <c r="E173" s="902" t="s">
        <v>587</v>
      </c>
      <c r="F173" s="903">
        <v>9.1</v>
      </c>
      <c r="G173" s="903">
        <v>10.92</v>
      </c>
      <c r="H173" s="903">
        <v>8.59</v>
      </c>
      <c r="I173" s="904">
        <f t="shared" si="7"/>
        <v>10.308</v>
      </c>
      <c r="J173" s="311">
        <v>8</v>
      </c>
      <c r="K173" s="312"/>
      <c r="L173" s="313"/>
      <c r="M173" s="313"/>
      <c r="N173" s="313"/>
      <c r="O173" s="313"/>
      <c r="P173" s="313"/>
    </row>
    <row r="174" spans="4:16" ht="18.75">
      <c r="D174" s="901" t="s">
        <v>454</v>
      </c>
      <c r="E174" s="902" t="s">
        <v>588</v>
      </c>
      <c r="F174" s="903">
        <v>9.1</v>
      </c>
      <c r="G174" s="903">
        <v>10.92</v>
      </c>
      <c r="H174" s="903">
        <v>8.59</v>
      </c>
      <c r="I174" s="904">
        <f t="shared" si="7"/>
        <v>10.308</v>
      </c>
      <c r="J174" s="311">
        <v>5.5</v>
      </c>
      <c r="K174" s="312"/>
      <c r="L174" s="313"/>
      <c r="M174" s="313"/>
      <c r="N174" s="313"/>
      <c r="O174" s="313"/>
      <c r="P174" s="313"/>
    </row>
    <row r="175" spans="4:16" ht="39.75" customHeight="1" thickBot="1">
      <c r="D175" s="901" t="s">
        <v>589</v>
      </c>
      <c r="E175" s="902" t="s">
        <v>590</v>
      </c>
      <c r="F175" s="903">
        <v>9.1</v>
      </c>
      <c r="G175" s="903">
        <v>10.92</v>
      </c>
      <c r="H175" s="903">
        <v>8.59</v>
      </c>
      <c r="I175" s="904">
        <f t="shared" si="7"/>
        <v>10.308</v>
      </c>
      <c r="J175" s="311">
        <v>14</v>
      </c>
      <c r="K175" s="312"/>
      <c r="L175" s="313"/>
      <c r="M175" s="313"/>
      <c r="N175" s="313"/>
      <c r="O175" s="313"/>
      <c r="P175" s="313"/>
    </row>
    <row r="176" spans="4:16" s="1194" customFormat="1" ht="30.75" customHeight="1" thickBot="1">
      <c r="D176" s="901" t="s">
        <v>454</v>
      </c>
      <c r="E176" s="1237" t="s">
        <v>1801</v>
      </c>
      <c r="F176" s="903">
        <v>9.1</v>
      </c>
      <c r="G176" s="903">
        <v>10.92</v>
      </c>
      <c r="H176" s="903">
        <v>8.59</v>
      </c>
      <c r="I176" s="904">
        <f t="shared" ref="I176" si="8">H176*1.2</f>
        <v>10.308</v>
      </c>
      <c r="J176" s="311">
        <v>7</v>
      </c>
      <c r="K176" s="312"/>
      <c r="L176" s="313"/>
      <c r="M176" s="313"/>
      <c r="N176" s="313"/>
      <c r="O176" s="313"/>
      <c r="P176" s="313"/>
    </row>
    <row r="177" spans="1:26" s="1238" customFormat="1" ht="30.75" customHeight="1" thickBot="1">
      <c r="D177" s="901" t="s">
        <v>454</v>
      </c>
      <c r="E177" s="1237" t="s">
        <v>1804</v>
      </c>
      <c r="F177" s="903">
        <v>9.1</v>
      </c>
      <c r="G177" s="903">
        <v>10.92</v>
      </c>
      <c r="H177" s="903">
        <v>8.59</v>
      </c>
      <c r="I177" s="904">
        <f t="shared" ref="I177" si="9">H177*1.2</f>
        <v>10.308</v>
      </c>
      <c r="J177" s="311"/>
      <c r="K177" s="312"/>
      <c r="L177" s="313"/>
      <c r="M177" s="313"/>
      <c r="N177" s="313"/>
      <c r="O177" s="313"/>
      <c r="P177" s="313"/>
    </row>
    <row r="178" spans="1:26" ht="19.5" thickBot="1">
      <c r="D178" s="901" t="s">
        <v>454</v>
      </c>
      <c r="E178" s="902" t="s">
        <v>591</v>
      </c>
      <c r="F178" s="903">
        <v>9.1</v>
      </c>
      <c r="G178" s="903">
        <v>10.92</v>
      </c>
      <c r="H178" s="903">
        <v>8.59</v>
      </c>
      <c r="I178" s="904">
        <f t="shared" si="7"/>
        <v>10.308</v>
      </c>
      <c r="J178" s="311">
        <v>8</v>
      </c>
      <c r="K178" s="312"/>
      <c r="L178" s="313"/>
      <c r="M178" s="313"/>
      <c r="N178" s="313"/>
      <c r="O178" s="313"/>
      <c r="P178" s="313"/>
    </row>
    <row r="179" spans="1:26" ht="18.75">
      <c r="D179" s="901" t="s">
        <v>454</v>
      </c>
      <c r="E179" s="902" t="s">
        <v>592</v>
      </c>
      <c r="F179" s="903">
        <v>9.1</v>
      </c>
      <c r="G179" s="903">
        <v>10.92</v>
      </c>
      <c r="H179" s="903">
        <v>8.59</v>
      </c>
      <c r="I179" s="904">
        <f t="shared" si="7"/>
        <v>10.308</v>
      </c>
      <c r="J179" s="311">
        <v>5.2</v>
      </c>
      <c r="K179" s="314"/>
      <c r="L179" s="315"/>
      <c r="M179" s="313"/>
      <c r="N179" s="313"/>
      <c r="O179" s="313"/>
      <c r="P179" s="313"/>
      <c r="Q179" s="313"/>
      <c r="R179" s="313"/>
    </row>
    <row r="180" spans="1:26" ht="24" customHeight="1">
      <c r="D180" s="901" t="s">
        <v>454</v>
      </c>
      <c r="E180" s="902" t="s">
        <v>593</v>
      </c>
      <c r="F180" s="903">
        <v>9.1</v>
      </c>
      <c r="G180" s="903">
        <v>10.92</v>
      </c>
      <c r="H180" s="903">
        <v>8.59</v>
      </c>
      <c r="I180" s="904">
        <f t="shared" si="7"/>
        <v>10.308</v>
      </c>
      <c r="J180" s="916" t="s">
        <v>594</v>
      </c>
      <c r="K180" s="316"/>
      <c r="L180" s="316"/>
      <c r="M180" s="317"/>
      <c r="N180" s="317"/>
      <c r="O180" s="317"/>
      <c r="P180" s="317"/>
      <c r="Q180" s="317"/>
      <c r="R180" s="317"/>
    </row>
    <row r="181" spans="1:26" s="1194" customFormat="1" ht="24" customHeight="1">
      <c r="D181" s="901" t="s">
        <v>454</v>
      </c>
      <c r="E181" s="1237" t="s">
        <v>1803</v>
      </c>
      <c r="F181" s="903">
        <v>9.1</v>
      </c>
      <c r="G181" s="903">
        <v>10.92</v>
      </c>
      <c r="H181" s="903">
        <v>8.59</v>
      </c>
      <c r="I181" s="904">
        <f t="shared" ref="I181" si="10">H181*1.2</f>
        <v>10.308</v>
      </c>
      <c r="J181" s="916" t="s">
        <v>1802</v>
      </c>
      <c r="K181" s="316"/>
      <c r="L181" s="316"/>
      <c r="M181" s="317"/>
      <c r="N181" s="317"/>
      <c r="O181" s="317"/>
      <c r="P181" s="317"/>
      <c r="Q181" s="317"/>
      <c r="R181" s="317"/>
    </row>
    <row r="182" spans="1:26" ht="33" customHeight="1">
      <c r="A182" s="316"/>
      <c r="B182" s="316"/>
      <c r="C182" s="1384" t="s">
        <v>595</v>
      </c>
      <c r="D182" s="1385"/>
      <c r="E182" s="1385"/>
      <c r="F182" s="1385"/>
      <c r="G182" s="318"/>
      <c r="H182" s="318"/>
      <c r="I182" s="318"/>
      <c r="J182" s="318"/>
      <c r="K182" s="316"/>
      <c r="L182" s="316"/>
      <c r="M182" s="317"/>
      <c r="N182" s="317"/>
      <c r="O182" s="317"/>
      <c r="P182" s="317"/>
      <c r="Q182" s="317"/>
      <c r="R182" s="317"/>
    </row>
    <row r="183" spans="1:26" ht="55.5" customHeight="1">
      <c r="A183" s="316"/>
      <c r="B183" s="316"/>
      <c r="C183" s="1386" t="s">
        <v>445</v>
      </c>
      <c r="D183" s="1387"/>
      <c r="E183" s="834" t="s">
        <v>447</v>
      </c>
      <c r="F183" s="834" t="s">
        <v>448</v>
      </c>
      <c r="G183" s="316"/>
      <c r="H183" s="316"/>
      <c r="I183" s="316"/>
      <c r="J183" s="316"/>
      <c r="K183" s="316"/>
      <c r="L183" s="317"/>
      <c r="M183" s="317"/>
      <c r="N183" s="317"/>
      <c r="O183" s="317"/>
      <c r="P183" s="317"/>
      <c r="Q183" s="317"/>
    </row>
    <row r="184" spans="1:26" ht="48.75" customHeight="1">
      <c r="A184" s="316"/>
      <c r="B184" s="316"/>
      <c r="C184" s="1388" t="s">
        <v>596</v>
      </c>
      <c r="D184" s="1389"/>
      <c r="E184" s="917">
        <v>12.5</v>
      </c>
      <c r="F184" s="917">
        <v>15</v>
      </c>
      <c r="G184" s="319"/>
      <c r="H184" s="316"/>
      <c r="I184" s="316"/>
      <c r="J184" s="316"/>
      <c r="K184" s="316"/>
      <c r="L184" s="316"/>
      <c r="M184" s="317"/>
      <c r="N184" s="317"/>
      <c r="O184" s="317"/>
      <c r="P184" s="317"/>
      <c r="Q184" s="317"/>
      <c r="R184" s="317"/>
    </row>
    <row r="185" spans="1:26" ht="26.25" customHeight="1">
      <c r="A185" s="316"/>
      <c r="B185" s="316"/>
      <c r="C185" s="1390" t="s">
        <v>597</v>
      </c>
      <c r="D185" s="1390"/>
      <c r="E185" s="1390"/>
      <c r="F185" s="1390"/>
      <c r="G185" s="1390"/>
      <c r="H185" s="320"/>
      <c r="I185" s="320"/>
      <c r="J185" s="320"/>
      <c r="K185" s="320"/>
      <c r="L185" s="316"/>
      <c r="M185" s="317"/>
      <c r="N185" s="317"/>
      <c r="O185" s="317"/>
      <c r="P185" s="317"/>
      <c r="Q185" s="317"/>
      <c r="R185" s="317"/>
    </row>
    <row r="186" spans="1:26" ht="72" customHeight="1">
      <c r="A186" s="316"/>
      <c r="B186" s="316"/>
      <c r="C186" s="899" t="s">
        <v>1</v>
      </c>
      <c r="D186" s="899" t="s">
        <v>419</v>
      </c>
      <c r="E186" s="899" t="s">
        <v>446</v>
      </c>
      <c r="F186" s="899" t="s">
        <v>447</v>
      </c>
      <c r="G186" s="899" t="s">
        <v>448</v>
      </c>
      <c r="H186" s="316"/>
      <c r="I186" s="316"/>
      <c r="J186" s="316"/>
      <c r="K186" s="316"/>
      <c r="L186" s="316"/>
      <c r="M186" s="317"/>
      <c r="N186" s="317"/>
      <c r="O186" s="317"/>
      <c r="P186" s="317"/>
      <c r="Q186" s="317"/>
      <c r="R186" s="317"/>
    </row>
    <row r="187" spans="1:26" ht="29.45" customHeight="1">
      <c r="A187" s="316"/>
      <c r="B187" s="316"/>
      <c r="C187" s="918">
        <v>50664</v>
      </c>
      <c r="D187" s="919" t="s">
        <v>597</v>
      </c>
      <c r="E187" s="919" t="s">
        <v>598</v>
      </c>
      <c r="F187" s="919">
        <v>10</v>
      </c>
      <c r="G187" s="920">
        <v>12</v>
      </c>
      <c r="H187" s="316"/>
      <c r="I187" s="316"/>
      <c r="J187" s="316"/>
      <c r="K187" s="316"/>
      <c r="L187" s="316"/>
      <c r="M187" s="317"/>
      <c r="N187" s="317"/>
      <c r="O187" s="317"/>
      <c r="P187" s="317"/>
      <c r="Q187" s="317"/>
      <c r="R187" s="317"/>
    </row>
    <row r="188" spans="1:26" ht="15">
      <c r="A188" s="26"/>
      <c r="B188" s="26"/>
      <c r="C188" s="80"/>
      <c r="D188" s="80"/>
      <c r="E188" s="80"/>
      <c r="F188" s="80"/>
      <c r="G188" s="80"/>
      <c r="H188" s="80"/>
      <c r="I188" s="80"/>
      <c r="J188" s="80"/>
      <c r="K188" s="80"/>
      <c r="L188" s="26"/>
      <c r="M188" s="26"/>
      <c r="N188" s="26"/>
      <c r="O188" s="142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53.25" customHeight="1">
      <c r="A189" s="26"/>
      <c r="B189" s="78"/>
      <c r="C189" s="1391" t="s">
        <v>599</v>
      </c>
      <c r="D189" s="1392"/>
      <c r="E189" s="1392"/>
      <c r="F189" s="1392"/>
      <c r="G189" s="1392"/>
      <c r="H189" s="1392"/>
      <c r="I189" s="1392"/>
      <c r="J189" s="1392"/>
      <c r="K189" s="1393"/>
      <c r="L189" s="26"/>
      <c r="M189" s="26"/>
      <c r="N189" s="26"/>
      <c r="O189" s="142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20.25">
      <c r="A190" s="26"/>
      <c r="B190" s="78"/>
      <c r="C190" s="1376" t="s">
        <v>600</v>
      </c>
      <c r="D190" s="1377"/>
      <c r="E190" s="1377"/>
      <c r="F190" s="1377"/>
      <c r="G190" s="1377"/>
      <c r="H190" s="1377"/>
      <c r="I190" s="1377"/>
      <c r="J190" s="1377"/>
      <c r="K190" s="1378"/>
      <c r="L190" s="26"/>
      <c r="M190" s="26"/>
      <c r="N190" s="26"/>
      <c r="O190" s="142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8.75">
      <c r="A191" s="26"/>
      <c r="B191" s="78"/>
      <c r="C191" s="1379" t="s">
        <v>601</v>
      </c>
      <c r="D191" s="1377"/>
      <c r="E191" s="1377"/>
      <c r="F191" s="1377"/>
      <c r="G191" s="1377"/>
      <c r="H191" s="1377"/>
      <c r="I191" s="1377"/>
      <c r="J191" s="1377"/>
      <c r="K191" s="1378"/>
      <c r="L191" s="26"/>
      <c r="M191" s="26"/>
      <c r="N191" s="26"/>
      <c r="O191" s="142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8.75">
      <c r="A192" s="26"/>
      <c r="B192" s="78"/>
      <c r="C192" s="1379" t="s">
        <v>602</v>
      </c>
      <c r="D192" s="1377"/>
      <c r="E192" s="1377"/>
      <c r="F192" s="1377"/>
      <c r="G192" s="1377"/>
      <c r="H192" s="1377"/>
      <c r="I192" s="1377"/>
      <c r="J192" s="1377"/>
      <c r="K192" s="1378"/>
      <c r="L192" s="26"/>
      <c r="M192" s="26"/>
      <c r="N192" s="26"/>
      <c r="O192" s="142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8.75">
      <c r="A193" s="26"/>
      <c r="B193" s="78"/>
      <c r="C193" s="1379" t="s">
        <v>603</v>
      </c>
      <c r="D193" s="1377"/>
      <c r="E193" s="1377"/>
      <c r="F193" s="1377"/>
      <c r="G193" s="1377"/>
      <c r="H193" s="1377"/>
      <c r="I193" s="1377"/>
      <c r="J193" s="1377"/>
      <c r="K193" s="1378"/>
      <c r="L193" s="26"/>
      <c r="M193" s="26"/>
      <c r="N193" s="26"/>
      <c r="O193" s="142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36.75" customHeight="1">
      <c r="A194" s="26"/>
      <c r="B194" s="26"/>
      <c r="C194" s="80"/>
      <c r="D194" s="1382"/>
      <c r="E194" s="1383"/>
      <c r="F194" s="321"/>
      <c r="G194" s="321"/>
      <c r="H194" s="1380" t="s">
        <v>313</v>
      </c>
      <c r="I194" s="1381" t="s">
        <v>313</v>
      </c>
      <c r="J194" s="1380" t="s">
        <v>604</v>
      </c>
      <c r="K194" s="1381" t="s">
        <v>604</v>
      </c>
      <c r="L194" s="26"/>
      <c r="M194" s="26"/>
      <c r="N194" s="26"/>
      <c r="O194" s="142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94.5">
      <c r="A195" s="26"/>
      <c r="B195" s="78"/>
      <c r="C195" s="834" t="s">
        <v>1</v>
      </c>
      <c r="D195" s="834" t="s">
        <v>605</v>
      </c>
      <c r="E195" s="834" t="s">
        <v>606</v>
      </c>
      <c r="F195" s="834" t="s">
        <v>607</v>
      </c>
      <c r="G195" s="834" t="s">
        <v>608</v>
      </c>
      <c r="H195" s="834" t="s">
        <v>609</v>
      </c>
      <c r="I195" s="834" t="s">
        <v>610</v>
      </c>
      <c r="J195" s="834" t="s">
        <v>609</v>
      </c>
      <c r="K195" s="834" t="s">
        <v>610</v>
      </c>
      <c r="L195" s="26"/>
      <c r="M195" s="26"/>
      <c r="N195" s="26"/>
      <c r="O195" s="142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37.5">
      <c r="A196" s="26"/>
      <c r="B196" s="78"/>
      <c r="C196" s="322">
        <v>8771</v>
      </c>
      <c r="D196" s="323" t="s">
        <v>611</v>
      </c>
      <c r="E196" s="324" t="s">
        <v>612</v>
      </c>
      <c r="F196" s="325">
        <v>750</v>
      </c>
      <c r="G196" s="324" t="s">
        <v>613</v>
      </c>
      <c r="H196" s="324">
        <v>18</v>
      </c>
      <c r="I196" s="745">
        <f t="shared" si="7"/>
        <v>21.599999999999998</v>
      </c>
      <c r="J196" s="324">
        <v>16.8</v>
      </c>
      <c r="K196" s="745">
        <f t="shared" ref="K196:K221" si="11">J196*1.2</f>
        <v>20.16</v>
      </c>
      <c r="L196" s="161"/>
      <c r="M196" s="26"/>
      <c r="N196" s="26"/>
      <c r="O196" s="326"/>
      <c r="P196" s="161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37.5">
      <c r="A197" s="26"/>
      <c r="B197" s="78"/>
      <c r="C197" s="322">
        <v>11374</v>
      </c>
      <c r="D197" s="323" t="s">
        <v>614</v>
      </c>
      <c r="E197" s="324" t="s">
        <v>615</v>
      </c>
      <c r="F197" s="325">
        <v>750</v>
      </c>
      <c r="G197" s="324" t="s">
        <v>616</v>
      </c>
      <c r="H197" s="324">
        <v>15.3</v>
      </c>
      <c r="I197" s="745">
        <f t="shared" si="7"/>
        <v>18.36</v>
      </c>
      <c r="J197" s="324">
        <v>14.79</v>
      </c>
      <c r="K197" s="745">
        <f t="shared" si="11"/>
        <v>17.747999999999998</v>
      </c>
      <c r="L197" s="161"/>
      <c r="M197" s="26"/>
      <c r="N197" s="26"/>
      <c r="O197" s="326"/>
      <c r="P197" s="161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37.5">
      <c r="A198" s="26"/>
      <c r="B198" s="78"/>
      <c r="C198" s="322">
        <v>15014</v>
      </c>
      <c r="D198" s="323" t="s">
        <v>611</v>
      </c>
      <c r="E198" s="324" t="s">
        <v>615</v>
      </c>
      <c r="F198" s="325">
        <v>750</v>
      </c>
      <c r="G198" s="324" t="s">
        <v>617</v>
      </c>
      <c r="H198" s="324">
        <v>17.05</v>
      </c>
      <c r="I198" s="745">
        <v>20.46</v>
      </c>
      <c r="J198" s="324">
        <v>15.95</v>
      </c>
      <c r="K198" s="745">
        <f t="shared" si="11"/>
        <v>19.139999999999997</v>
      </c>
      <c r="L198" s="161"/>
      <c r="M198" s="26"/>
      <c r="N198" s="26"/>
      <c r="O198" s="326"/>
      <c r="P198" s="161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37.5">
      <c r="A199" s="26"/>
      <c r="B199" s="78"/>
      <c r="C199" s="322">
        <v>51025</v>
      </c>
      <c r="D199" s="323" t="s">
        <v>611</v>
      </c>
      <c r="E199" s="324" t="s">
        <v>618</v>
      </c>
      <c r="F199" s="325">
        <v>480</v>
      </c>
      <c r="G199" s="324" t="s">
        <v>619</v>
      </c>
      <c r="H199" s="324">
        <v>17.05</v>
      </c>
      <c r="I199" s="745">
        <f t="shared" si="7"/>
        <v>20.46</v>
      </c>
      <c r="J199" s="324">
        <v>15.95</v>
      </c>
      <c r="K199" s="746">
        <f t="shared" si="11"/>
        <v>19.139999999999997</v>
      </c>
      <c r="L199" s="161"/>
      <c r="M199" s="26"/>
      <c r="N199" s="26"/>
      <c r="O199" s="326"/>
      <c r="P199" s="161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37.5">
      <c r="A200" s="26"/>
      <c r="B200" s="78"/>
      <c r="C200" s="322">
        <v>11780</v>
      </c>
      <c r="D200" s="323" t="s">
        <v>611</v>
      </c>
      <c r="E200" s="324" t="s">
        <v>620</v>
      </c>
      <c r="F200" s="325">
        <v>750</v>
      </c>
      <c r="G200" s="324" t="s">
        <v>621</v>
      </c>
      <c r="H200" s="324">
        <v>15.81</v>
      </c>
      <c r="I200" s="746">
        <v>18.97</v>
      </c>
      <c r="J200" s="327">
        <v>15.3</v>
      </c>
      <c r="K200" s="746">
        <f t="shared" si="11"/>
        <v>18.36</v>
      </c>
      <c r="L200" s="161"/>
      <c r="M200" s="26"/>
      <c r="N200" s="26"/>
      <c r="O200" s="326"/>
      <c r="P200" s="161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37.5">
      <c r="A201" s="26"/>
      <c r="B201" s="78"/>
      <c r="C201" s="322">
        <v>4584</v>
      </c>
      <c r="D201" s="323" t="s">
        <v>611</v>
      </c>
      <c r="E201" s="324" t="s">
        <v>622</v>
      </c>
      <c r="F201" s="325"/>
      <c r="G201" s="324"/>
      <c r="H201" s="324">
        <v>18</v>
      </c>
      <c r="I201" s="745">
        <f t="shared" si="7"/>
        <v>21.599999999999998</v>
      </c>
      <c r="J201" s="324">
        <v>16.8</v>
      </c>
      <c r="K201" s="745">
        <f t="shared" si="11"/>
        <v>20.16</v>
      </c>
      <c r="L201" s="161"/>
      <c r="M201" s="26"/>
      <c r="N201" s="26"/>
      <c r="O201" s="326"/>
      <c r="P201" s="161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s="1093" customFormat="1" ht="37.5">
      <c r="A202" s="1092"/>
      <c r="B202" s="78"/>
      <c r="C202" s="322">
        <v>51897</v>
      </c>
      <c r="D202" s="323" t="s">
        <v>614</v>
      </c>
      <c r="E202" s="324" t="s">
        <v>622</v>
      </c>
      <c r="F202" s="325">
        <v>600</v>
      </c>
      <c r="G202" s="1122" t="s">
        <v>1711</v>
      </c>
      <c r="H202" s="324">
        <f>I202/1.2</f>
        <v>10.916666666666666</v>
      </c>
      <c r="I202" s="745">
        <v>13.1</v>
      </c>
      <c r="J202" s="324">
        <f>K202/1.2</f>
        <v>10.375</v>
      </c>
      <c r="K202" s="745">
        <v>12.45</v>
      </c>
      <c r="L202" s="161"/>
      <c r="M202" s="1092"/>
      <c r="N202" s="1092"/>
      <c r="O202" s="326"/>
      <c r="P202" s="161"/>
      <c r="Q202" s="1092"/>
      <c r="R202" s="1092"/>
      <c r="S202" s="1092"/>
      <c r="T202" s="1092"/>
      <c r="U202" s="1092"/>
      <c r="V202" s="1092"/>
      <c r="W202" s="1092"/>
      <c r="X202" s="1092"/>
      <c r="Y202" s="1092"/>
      <c r="Z202" s="1092"/>
    </row>
    <row r="203" spans="1:26" ht="37.5">
      <c r="A203" s="26"/>
      <c r="B203" s="78"/>
      <c r="C203" s="322">
        <v>15569</v>
      </c>
      <c r="D203" s="323" t="s">
        <v>614</v>
      </c>
      <c r="E203" s="324" t="s">
        <v>620</v>
      </c>
      <c r="F203" s="325">
        <v>750</v>
      </c>
      <c r="G203" s="324" t="s">
        <v>616</v>
      </c>
      <c r="H203" s="324">
        <v>16.899999999999999</v>
      </c>
      <c r="I203" s="745">
        <v>20.28</v>
      </c>
      <c r="J203" s="324"/>
      <c r="K203" s="745"/>
      <c r="L203" s="161"/>
      <c r="M203" s="26"/>
      <c r="N203" s="26"/>
      <c r="O203" s="326"/>
      <c r="P203" s="161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37.5">
      <c r="A204" s="26"/>
      <c r="B204" s="78"/>
      <c r="C204" s="322">
        <v>11906</v>
      </c>
      <c r="D204" s="323" t="s">
        <v>611</v>
      </c>
      <c r="E204" s="324" t="s">
        <v>623</v>
      </c>
      <c r="F204" s="325">
        <v>480</v>
      </c>
      <c r="G204" s="324" t="s">
        <v>624</v>
      </c>
      <c r="H204" s="324">
        <v>17.05</v>
      </c>
      <c r="I204" s="745">
        <f t="shared" si="7"/>
        <v>20.46</v>
      </c>
      <c r="J204" s="324" t="s">
        <v>7</v>
      </c>
      <c r="K204" s="745" t="s">
        <v>7</v>
      </c>
      <c r="L204" s="161"/>
      <c r="M204" s="26"/>
      <c r="N204" s="26"/>
      <c r="O204" s="326"/>
      <c r="P204" s="161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s="994" customFormat="1" ht="37.5">
      <c r="A205" s="986"/>
      <c r="B205" s="987"/>
      <c r="C205" s="988">
        <v>51686</v>
      </c>
      <c r="D205" s="989" t="s">
        <v>611</v>
      </c>
      <c r="E205" s="990" t="s">
        <v>625</v>
      </c>
      <c r="F205" s="991">
        <v>750</v>
      </c>
      <c r="G205" s="990" t="s">
        <v>613</v>
      </c>
      <c r="H205" s="990">
        <v>15.81</v>
      </c>
      <c r="I205" s="992">
        <f t="shared" si="7"/>
        <v>18.972000000000001</v>
      </c>
      <c r="J205" s="990">
        <v>14.79</v>
      </c>
      <c r="K205" s="992">
        <v>17.75</v>
      </c>
      <c r="L205" s="993"/>
      <c r="M205" s="986"/>
      <c r="N205" s="986"/>
      <c r="O205" s="326"/>
      <c r="P205" s="993"/>
      <c r="Q205" s="986"/>
      <c r="R205" s="986"/>
      <c r="S205" s="986"/>
      <c r="T205" s="986"/>
      <c r="U205" s="986"/>
      <c r="V205" s="986"/>
      <c r="W205" s="986"/>
      <c r="X205" s="986"/>
      <c r="Y205" s="986"/>
      <c r="Z205" s="986"/>
    </row>
    <row r="206" spans="1:26" ht="37.5">
      <c r="A206" s="26"/>
      <c r="B206" s="78"/>
      <c r="C206" s="322">
        <v>51281</v>
      </c>
      <c r="D206" s="323" t="s">
        <v>611</v>
      </c>
      <c r="E206" s="324" t="s">
        <v>626</v>
      </c>
      <c r="F206" s="325">
        <v>600</v>
      </c>
      <c r="G206" s="324" t="s">
        <v>627</v>
      </c>
      <c r="H206" s="324">
        <v>15.81</v>
      </c>
      <c r="I206" s="745">
        <v>18.97</v>
      </c>
      <c r="J206" s="324">
        <v>15.3</v>
      </c>
      <c r="K206" s="745">
        <f t="shared" si="11"/>
        <v>18.36</v>
      </c>
      <c r="L206" s="161"/>
      <c r="M206" s="26"/>
      <c r="N206" s="26"/>
      <c r="O206" s="326"/>
      <c r="P206" s="161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37.5">
      <c r="A207" s="26"/>
      <c r="B207" s="78"/>
      <c r="C207" s="322">
        <v>15048</v>
      </c>
      <c r="D207" s="323" t="s">
        <v>614</v>
      </c>
      <c r="E207" s="324" t="s">
        <v>534</v>
      </c>
      <c r="F207" s="325">
        <v>600</v>
      </c>
      <c r="G207" s="324">
        <v>8.3000000000000007</v>
      </c>
      <c r="H207" s="324">
        <v>15.81</v>
      </c>
      <c r="I207" s="745">
        <v>18.97</v>
      </c>
      <c r="J207" s="324">
        <v>15.3</v>
      </c>
      <c r="K207" s="745">
        <v>18.36</v>
      </c>
      <c r="L207" s="161"/>
      <c r="M207" s="26"/>
      <c r="N207" s="26"/>
      <c r="O207" s="326"/>
      <c r="P207" s="161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37.5">
      <c r="A208" s="26"/>
      <c r="B208" s="78"/>
      <c r="C208" s="322">
        <v>51024</v>
      </c>
      <c r="D208" s="323" t="s">
        <v>611</v>
      </c>
      <c r="E208" s="324" t="s">
        <v>534</v>
      </c>
      <c r="F208" s="325">
        <v>480</v>
      </c>
      <c r="G208" s="324" t="s">
        <v>627</v>
      </c>
      <c r="H208" s="324">
        <v>17.05</v>
      </c>
      <c r="I208" s="745">
        <f t="shared" si="7"/>
        <v>20.46</v>
      </c>
      <c r="J208" s="324">
        <v>15.95</v>
      </c>
      <c r="K208" s="745">
        <f t="shared" si="11"/>
        <v>19.139999999999997</v>
      </c>
      <c r="L208" s="161"/>
      <c r="M208" s="26"/>
      <c r="N208" s="26"/>
      <c r="O208" s="326"/>
      <c r="P208" s="161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37.5">
      <c r="A209" s="26"/>
      <c r="B209" s="78"/>
      <c r="C209" s="322">
        <v>8599</v>
      </c>
      <c r="D209" s="323" t="s">
        <v>611</v>
      </c>
      <c r="E209" s="324" t="s">
        <v>628</v>
      </c>
      <c r="F209" s="325">
        <v>750</v>
      </c>
      <c r="G209" s="324">
        <v>10.199999999999999</v>
      </c>
      <c r="H209" s="324">
        <f t="shared" ref="H209:H215" si="12">I209/1.2</f>
        <v>18.000000000000004</v>
      </c>
      <c r="I209" s="745">
        <v>21.6</v>
      </c>
      <c r="J209" s="324">
        <f>K209/1.2</f>
        <v>17.399999999999999</v>
      </c>
      <c r="K209" s="745">
        <v>20.88</v>
      </c>
      <c r="L209" s="161"/>
      <c r="M209" s="26"/>
      <c r="N209" s="26"/>
      <c r="O209" s="326"/>
      <c r="P209" s="161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37.5">
      <c r="A210" s="26"/>
      <c r="B210" s="78"/>
      <c r="C210" s="322">
        <v>51898</v>
      </c>
      <c r="D210" s="323" t="s">
        <v>614</v>
      </c>
      <c r="E210" s="324" t="s">
        <v>629</v>
      </c>
      <c r="F210" s="325">
        <v>600</v>
      </c>
      <c r="G210" s="324" t="s">
        <v>1710</v>
      </c>
      <c r="H210" s="324">
        <f>I210/1.2</f>
        <v>10.925000000000001</v>
      </c>
      <c r="I210" s="745">
        <v>13.11</v>
      </c>
      <c r="J210" s="324">
        <f>K210/1.2</f>
        <v>10.533333333333335</v>
      </c>
      <c r="K210" s="745">
        <v>12.64</v>
      </c>
      <c r="L210" s="161"/>
      <c r="M210" s="26"/>
      <c r="N210" s="26"/>
      <c r="O210" s="326"/>
      <c r="P210" s="161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37.5">
      <c r="A211" s="26"/>
      <c r="B211" s="78"/>
      <c r="C211" s="322">
        <v>51553</v>
      </c>
      <c r="D211" s="323" t="s">
        <v>611</v>
      </c>
      <c r="E211" s="324" t="s">
        <v>629</v>
      </c>
      <c r="F211" s="325">
        <v>630</v>
      </c>
      <c r="G211" s="324" t="s">
        <v>630</v>
      </c>
      <c r="H211" s="324">
        <v>18</v>
      </c>
      <c r="I211" s="745">
        <f t="shared" si="7"/>
        <v>21.599999999999998</v>
      </c>
      <c r="J211" s="324">
        <v>16.8</v>
      </c>
      <c r="K211" s="745">
        <f t="shared" si="11"/>
        <v>20.16</v>
      </c>
      <c r="L211" s="161"/>
      <c r="M211" s="26"/>
      <c r="N211" s="26"/>
      <c r="O211" s="326"/>
      <c r="P211" s="161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37.5">
      <c r="A212" s="26"/>
      <c r="B212" s="78"/>
      <c r="C212" s="322">
        <v>11782</v>
      </c>
      <c r="D212" s="323" t="s">
        <v>611</v>
      </c>
      <c r="E212" s="324" t="s">
        <v>631</v>
      </c>
      <c r="F212" s="325">
        <v>480</v>
      </c>
      <c r="G212" s="324" t="s">
        <v>632</v>
      </c>
      <c r="H212" s="324">
        <v>17.05</v>
      </c>
      <c r="I212" s="745">
        <f t="shared" si="7"/>
        <v>20.46</v>
      </c>
      <c r="J212" s="324">
        <v>16.8</v>
      </c>
      <c r="K212" s="745">
        <f t="shared" si="11"/>
        <v>20.16</v>
      </c>
      <c r="L212" s="161"/>
      <c r="M212" s="26"/>
      <c r="N212" s="26"/>
      <c r="O212" s="326"/>
      <c r="P212" s="161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37.5">
      <c r="A213" s="26"/>
      <c r="B213" s="78"/>
      <c r="C213" s="322">
        <v>11189</v>
      </c>
      <c r="D213" s="323" t="s">
        <v>614</v>
      </c>
      <c r="E213" s="324" t="s">
        <v>633</v>
      </c>
      <c r="F213" s="325">
        <v>600</v>
      </c>
      <c r="G213" s="324"/>
      <c r="H213" s="324">
        <v>13.26</v>
      </c>
      <c r="I213" s="745">
        <v>15.91</v>
      </c>
      <c r="J213" s="324">
        <v>12.75</v>
      </c>
      <c r="K213" s="745">
        <v>15.3</v>
      </c>
      <c r="L213" s="161"/>
      <c r="M213" s="26"/>
      <c r="N213" s="26"/>
      <c r="O213" s="326"/>
      <c r="P213" s="161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37.5">
      <c r="A214" s="26"/>
      <c r="B214" s="78"/>
      <c r="C214" s="322">
        <v>51554</v>
      </c>
      <c r="D214" s="323" t="s">
        <v>611</v>
      </c>
      <c r="E214" s="324" t="s">
        <v>633</v>
      </c>
      <c r="F214" s="325">
        <v>630</v>
      </c>
      <c r="G214" s="324" t="s">
        <v>634</v>
      </c>
      <c r="H214" s="324">
        <v>17.05</v>
      </c>
      <c r="I214" s="746">
        <f t="shared" si="7"/>
        <v>20.46</v>
      </c>
      <c r="J214" s="327">
        <v>16.8</v>
      </c>
      <c r="K214" s="746">
        <f t="shared" si="11"/>
        <v>20.16</v>
      </c>
      <c r="L214" s="161"/>
      <c r="M214" s="26"/>
      <c r="N214" s="26"/>
      <c r="O214" s="326"/>
      <c r="P214" s="161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37.5">
      <c r="A215" s="26"/>
      <c r="B215" s="78"/>
      <c r="C215" s="322">
        <v>51688</v>
      </c>
      <c r="D215" s="323" t="s">
        <v>611</v>
      </c>
      <c r="E215" s="324" t="s">
        <v>554</v>
      </c>
      <c r="F215" s="325">
        <v>480</v>
      </c>
      <c r="G215" s="324" t="s">
        <v>635</v>
      </c>
      <c r="H215" s="324">
        <f t="shared" si="12"/>
        <v>15.808333333333334</v>
      </c>
      <c r="I215" s="745">
        <v>18.97</v>
      </c>
      <c r="J215" s="324">
        <f>K215/1.2</f>
        <v>14.791666666666668</v>
      </c>
      <c r="K215" s="745">
        <v>17.75</v>
      </c>
      <c r="L215" s="161"/>
      <c r="M215" s="26"/>
      <c r="N215" s="26"/>
      <c r="O215" s="326"/>
      <c r="P215" s="161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37.5">
      <c r="A216" s="26"/>
      <c r="B216" s="78"/>
      <c r="C216" s="322">
        <v>11607</v>
      </c>
      <c r="D216" s="323" t="s">
        <v>614</v>
      </c>
      <c r="E216" s="324" t="s">
        <v>636</v>
      </c>
      <c r="F216" s="325">
        <v>600</v>
      </c>
      <c r="G216" s="324"/>
      <c r="H216" s="324">
        <v>15.3</v>
      </c>
      <c r="I216" s="745">
        <v>18.36</v>
      </c>
      <c r="J216" s="324"/>
      <c r="K216" s="745"/>
      <c r="L216" s="161"/>
      <c r="M216" s="26"/>
      <c r="N216" s="26"/>
      <c r="O216" s="326"/>
      <c r="P216" s="161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37.5">
      <c r="A217" s="26"/>
      <c r="B217" s="78"/>
      <c r="C217" s="322">
        <v>15172</v>
      </c>
      <c r="D217" s="323" t="s">
        <v>611</v>
      </c>
      <c r="E217" s="324" t="s">
        <v>637</v>
      </c>
      <c r="F217" s="325">
        <v>480</v>
      </c>
      <c r="G217" s="324" t="s">
        <v>638</v>
      </c>
      <c r="H217" s="324">
        <v>15.81</v>
      </c>
      <c r="I217" s="745">
        <v>18.97</v>
      </c>
      <c r="J217" s="324">
        <v>14.79</v>
      </c>
      <c r="K217" s="745">
        <v>17.75</v>
      </c>
      <c r="L217" s="161"/>
      <c r="M217" s="26"/>
      <c r="N217" s="26"/>
      <c r="O217" s="326"/>
      <c r="P217" s="161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37.5">
      <c r="A218" s="26"/>
      <c r="B218" s="78"/>
      <c r="C218" s="322">
        <v>15333</v>
      </c>
      <c r="D218" s="323" t="s">
        <v>614</v>
      </c>
      <c r="E218" s="324" t="s">
        <v>639</v>
      </c>
      <c r="F218" s="325">
        <v>480</v>
      </c>
      <c r="G218" s="324" t="s">
        <v>624</v>
      </c>
      <c r="H218" s="324">
        <v>17.05</v>
      </c>
      <c r="I218" s="745">
        <f t="shared" si="7"/>
        <v>20.46</v>
      </c>
      <c r="J218" s="324">
        <v>15.95</v>
      </c>
      <c r="K218" s="745">
        <f t="shared" si="11"/>
        <v>19.139999999999997</v>
      </c>
      <c r="L218" s="161"/>
      <c r="M218" s="26"/>
      <c r="N218" s="26"/>
      <c r="O218" s="326"/>
      <c r="P218" s="161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37.5">
      <c r="A219" s="26"/>
      <c r="B219" s="78"/>
      <c r="C219" s="322">
        <v>15333</v>
      </c>
      <c r="D219" s="323" t="s">
        <v>611</v>
      </c>
      <c r="E219" s="324" t="s">
        <v>639</v>
      </c>
      <c r="F219" s="325">
        <v>480</v>
      </c>
      <c r="G219" s="324" t="s">
        <v>624</v>
      </c>
      <c r="H219" s="324">
        <v>17.05</v>
      </c>
      <c r="I219" s="746">
        <f t="shared" si="7"/>
        <v>20.46</v>
      </c>
      <c r="J219" s="327">
        <v>15.95</v>
      </c>
      <c r="K219" s="746">
        <f t="shared" si="11"/>
        <v>19.139999999999997</v>
      </c>
      <c r="L219" s="161"/>
      <c r="M219" s="26"/>
      <c r="N219" s="26"/>
      <c r="O219" s="326"/>
      <c r="P219" s="161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37.5">
      <c r="A220" s="26"/>
      <c r="B220" s="78"/>
      <c r="C220" s="322">
        <v>50414</v>
      </c>
      <c r="D220" s="323" t="s">
        <v>614</v>
      </c>
      <c r="E220" s="324" t="s">
        <v>640</v>
      </c>
      <c r="F220" s="325">
        <v>800</v>
      </c>
      <c r="G220" s="324"/>
      <c r="H220" s="324">
        <v>16.899999999999999</v>
      </c>
      <c r="I220" s="745">
        <v>20.28</v>
      </c>
      <c r="J220" s="324"/>
      <c r="K220" s="745"/>
      <c r="L220" s="161"/>
      <c r="M220" s="26"/>
      <c r="N220" s="26"/>
      <c r="O220" s="326"/>
      <c r="P220" s="161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37.5">
      <c r="A221" s="26"/>
      <c r="B221" s="78"/>
      <c r="C221" s="322">
        <v>10998</v>
      </c>
      <c r="D221" s="323" t="s">
        <v>614</v>
      </c>
      <c r="E221" s="324" t="s">
        <v>641</v>
      </c>
      <c r="F221" s="325">
        <v>600</v>
      </c>
      <c r="G221" s="324">
        <v>13.83</v>
      </c>
      <c r="H221" s="324">
        <v>15.3</v>
      </c>
      <c r="I221" s="745">
        <f t="shared" si="7"/>
        <v>18.36</v>
      </c>
      <c r="J221" s="324">
        <v>14.79</v>
      </c>
      <c r="K221" s="745">
        <f t="shared" si="11"/>
        <v>17.747999999999998</v>
      </c>
      <c r="L221" s="161"/>
      <c r="M221" s="26"/>
      <c r="N221" s="26"/>
      <c r="O221" s="326"/>
      <c r="P221" s="161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8.75">
      <c r="A222" s="26"/>
      <c r="B222" s="26"/>
      <c r="C222" s="328"/>
      <c r="D222" s="329"/>
      <c r="E222" s="330"/>
      <c r="F222" s="331"/>
      <c r="G222" s="330"/>
      <c r="H222" s="330"/>
      <c r="I222" s="330"/>
      <c r="J222" s="330"/>
      <c r="K222" s="330"/>
      <c r="L222" s="161"/>
      <c r="M222" s="26"/>
      <c r="N222" s="26"/>
      <c r="O222" s="326"/>
      <c r="P222" s="161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30" customHeight="1">
      <c r="A223" s="26"/>
      <c r="B223" s="26"/>
      <c r="C223" s="1373" t="s">
        <v>1806</v>
      </c>
      <c r="D223" s="1374"/>
      <c r="E223" s="1374"/>
      <c r="F223" s="1374"/>
      <c r="G223" s="1374"/>
      <c r="H223" s="1375"/>
      <c r="I223" s="332"/>
      <c r="J223" s="330"/>
      <c r="K223" s="330"/>
      <c r="L223" s="161"/>
      <c r="M223" s="26"/>
      <c r="N223" s="26"/>
      <c r="O223" s="326"/>
      <c r="P223" s="161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63">
      <c r="A224" s="26"/>
      <c r="B224" s="26"/>
      <c r="C224" s="834" t="s">
        <v>1</v>
      </c>
      <c r="D224" s="834" t="s">
        <v>419</v>
      </c>
      <c r="E224" s="834" t="s">
        <v>642</v>
      </c>
      <c r="F224" s="834" t="s">
        <v>643</v>
      </c>
      <c r="G224" s="834" t="s">
        <v>644</v>
      </c>
      <c r="H224" s="834" t="s">
        <v>645</v>
      </c>
      <c r="I224" s="332"/>
      <c r="J224" s="330"/>
      <c r="K224" s="330"/>
      <c r="L224" s="161"/>
      <c r="M224" s="26"/>
      <c r="N224" s="26"/>
      <c r="O224" s="326"/>
      <c r="P224" s="161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39">
      <c r="A225" s="26"/>
      <c r="B225" s="26"/>
      <c r="C225" s="135">
        <v>50274</v>
      </c>
      <c r="D225" s="333" t="s">
        <v>646</v>
      </c>
      <c r="E225" s="1247" t="s">
        <v>647</v>
      </c>
      <c r="F225" s="334" t="s">
        <v>648</v>
      </c>
      <c r="G225" s="1246">
        <v>9.1</v>
      </c>
      <c r="H225" s="740">
        <v>10.92</v>
      </c>
      <c r="I225" s="332"/>
      <c r="J225" s="330"/>
      <c r="K225" s="330"/>
      <c r="L225" s="161"/>
      <c r="M225" s="26"/>
      <c r="N225" s="26"/>
      <c r="O225" s="326"/>
      <c r="P225" s="161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37.5">
      <c r="A226" s="26"/>
      <c r="B226" s="26"/>
      <c r="C226" s="336">
        <v>50168</v>
      </c>
      <c r="D226" s="333" t="s">
        <v>646</v>
      </c>
      <c r="E226" s="65" t="s">
        <v>561</v>
      </c>
      <c r="F226" s="334" t="s">
        <v>648</v>
      </c>
      <c r="G226" s="65">
        <v>11.16</v>
      </c>
      <c r="H226" s="740">
        <v>13.39</v>
      </c>
      <c r="I226" s="330"/>
      <c r="J226" s="330"/>
      <c r="K226" s="330"/>
      <c r="L226" s="161"/>
      <c r="M226" s="26"/>
      <c r="N226" s="26"/>
      <c r="O226" s="326"/>
      <c r="P226" s="161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37.5">
      <c r="A227" s="26"/>
      <c r="B227" s="26"/>
      <c r="C227" s="336">
        <v>50169</v>
      </c>
      <c r="D227" s="333" t="s">
        <v>646</v>
      </c>
      <c r="E227" s="65" t="s">
        <v>566</v>
      </c>
      <c r="F227" s="334" t="s">
        <v>648</v>
      </c>
      <c r="G227" s="65">
        <v>11.16</v>
      </c>
      <c r="H227" s="740">
        <v>13.39</v>
      </c>
      <c r="I227" s="330"/>
      <c r="J227" s="330"/>
      <c r="K227" s="330"/>
      <c r="L227" s="161"/>
      <c r="M227" s="26"/>
      <c r="N227" s="26"/>
      <c r="O227" s="326"/>
      <c r="P227" s="161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s="1240" customFormat="1" ht="37.5">
      <c r="A228" s="1239"/>
      <c r="B228" s="1239"/>
      <c r="C228" s="336">
        <v>52080</v>
      </c>
      <c r="D228" s="333" t="s">
        <v>646</v>
      </c>
      <c r="E228" s="65" t="s">
        <v>578</v>
      </c>
      <c r="F228" s="334" t="s">
        <v>648</v>
      </c>
      <c r="G228" s="65">
        <v>9.1</v>
      </c>
      <c r="H228" s="740">
        <v>10.92</v>
      </c>
      <c r="I228" s="330"/>
      <c r="J228" s="330"/>
      <c r="K228" s="330"/>
      <c r="L228" s="161"/>
      <c r="M228" s="1239"/>
      <c r="N228" s="1239"/>
      <c r="O228" s="326"/>
      <c r="P228" s="161"/>
      <c r="Q228" s="1239"/>
      <c r="R228" s="1239"/>
      <c r="S228" s="1239"/>
      <c r="T228" s="1239"/>
      <c r="U228" s="1239"/>
      <c r="V228" s="1239"/>
      <c r="W228" s="1239"/>
      <c r="X228" s="1239"/>
      <c r="Y228" s="1239"/>
      <c r="Z228" s="1239"/>
    </row>
    <row r="229" spans="1:26" ht="18.75">
      <c r="A229" s="26"/>
      <c r="B229" s="26"/>
      <c r="C229" s="328"/>
      <c r="D229" s="329"/>
      <c r="E229" s="330"/>
      <c r="F229" s="331"/>
      <c r="G229" s="330"/>
      <c r="H229" s="330"/>
      <c r="I229" s="330"/>
      <c r="J229" s="330"/>
      <c r="K229" s="330"/>
      <c r="L229" s="161"/>
      <c r="M229" s="26"/>
      <c r="N229" s="26"/>
      <c r="O229" s="326"/>
      <c r="P229" s="161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25.5">
      <c r="A230" s="26"/>
      <c r="B230" s="26"/>
      <c r="C230" s="1373" t="s">
        <v>649</v>
      </c>
      <c r="D230" s="1374"/>
      <c r="E230" s="1374"/>
      <c r="F230" s="1374"/>
      <c r="G230" s="1374"/>
      <c r="H230" s="1375"/>
      <c r="I230" s="330"/>
      <c r="J230" s="330"/>
      <c r="K230" s="330"/>
      <c r="L230" s="161"/>
      <c r="M230" s="26"/>
      <c r="N230" s="26"/>
      <c r="O230" s="326"/>
      <c r="P230" s="161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63">
      <c r="A231" s="26"/>
      <c r="B231" s="26"/>
      <c r="C231" s="834" t="s">
        <v>1</v>
      </c>
      <c r="D231" s="834" t="s">
        <v>419</v>
      </c>
      <c r="E231" s="834" t="s">
        <v>642</v>
      </c>
      <c r="F231" s="834" t="s">
        <v>643</v>
      </c>
      <c r="G231" s="834" t="s">
        <v>644</v>
      </c>
      <c r="H231" s="834" t="s">
        <v>645</v>
      </c>
      <c r="I231" s="330"/>
      <c r="J231" s="330"/>
      <c r="K231" s="330"/>
      <c r="L231" s="161"/>
      <c r="M231" s="26"/>
      <c r="N231" s="26"/>
      <c r="O231" s="326"/>
      <c r="P231" s="161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37.5">
      <c r="A232" s="26"/>
      <c r="B232" s="26"/>
      <c r="C232" s="135">
        <v>51497</v>
      </c>
      <c r="D232" s="333" t="s">
        <v>650</v>
      </c>
      <c r="E232" s="135" t="s">
        <v>651</v>
      </c>
      <c r="F232" s="334" t="s">
        <v>648</v>
      </c>
      <c r="G232" s="335">
        <v>12.18</v>
      </c>
      <c r="H232" s="748">
        <v>14.62</v>
      </c>
      <c r="I232" s="330"/>
      <c r="J232" s="330"/>
      <c r="K232" s="330"/>
      <c r="L232" s="161"/>
      <c r="M232" s="26"/>
      <c r="N232" s="26"/>
      <c r="O232" s="326"/>
      <c r="P232" s="161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8.75">
      <c r="A233" s="26"/>
      <c r="B233" s="26"/>
      <c r="C233" s="135">
        <v>51520</v>
      </c>
      <c r="D233" s="333" t="s">
        <v>652</v>
      </c>
      <c r="E233" s="135" t="s">
        <v>533</v>
      </c>
      <c r="F233" s="334" t="s">
        <v>648</v>
      </c>
      <c r="G233" s="335">
        <v>11.2</v>
      </c>
      <c r="H233" s="747">
        <v>13.44</v>
      </c>
      <c r="I233" s="330"/>
      <c r="J233" s="330"/>
      <c r="K233" s="330"/>
      <c r="L233" s="161"/>
      <c r="M233" s="26"/>
      <c r="N233" s="26"/>
      <c r="O233" s="326"/>
      <c r="P233" s="161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25.5">
      <c r="A234" s="26"/>
      <c r="B234" s="26"/>
      <c r="C234" s="1373" t="s">
        <v>653</v>
      </c>
      <c r="D234" s="1374"/>
      <c r="E234" s="1374"/>
      <c r="F234" s="1374"/>
      <c r="G234" s="1374"/>
      <c r="H234" s="1375"/>
      <c r="I234" s="330"/>
      <c r="J234" s="330"/>
      <c r="K234" s="330"/>
      <c r="L234" s="161"/>
      <c r="M234" s="26"/>
      <c r="N234" s="26"/>
      <c r="O234" s="326"/>
      <c r="P234" s="161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63">
      <c r="A235" s="26"/>
      <c r="B235" s="26"/>
      <c r="C235" s="834" t="s">
        <v>1</v>
      </c>
      <c r="D235" s="834" t="s">
        <v>419</v>
      </c>
      <c r="E235" s="834" t="s">
        <v>642</v>
      </c>
      <c r="F235" s="834" t="s">
        <v>643</v>
      </c>
      <c r="G235" s="834" t="s">
        <v>644</v>
      </c>
      <c r="H235" s="834" t="s">
        <v>645</v>
      </c>
      <c r="I235" s="330"/>
      <c r="J235" s="330"/>
      <c r="K235" s="330"/>
      <c r="L235" s="161"/>
      <c r="M235" s="26"/>
      <c r="N235" s="26"/>
      <c r="O235" s="326"/>
      <c r="P235" s="161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56.25">
      <c r="A236" s="26"/>
      <c r="B236" s="26"/>
      <c r="C236" s="135">
        <v>51698</v>
      </c>
      <c r="D236" s="333" t="s">
        <v>654</v>
      </c>
      <c r="E236" s="337" t="s">
        <v>655</v>
      </c>
      <c r="F236" s="334" t="s">
        <v>648</v>
      </c>
      <c r="G236" s="335">
        <v>22.96</v>
      </c>
      <c r="H236" s="748">
        <v>27.55</v>
      </c>
      <c r="I236" s="330"/>
      <c r="J236" s="330"/>
      <c r="K236" s="330"/>
      <c r="L236" s="161"/>
      <c r="M236" s="26"/>
      <c r="N236" s="26"/>
      <c r="O236" s="326"/>
      <c r="P236" s="161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s="1080" customFormat="1" ht="56.25">
      <c r="A237" s="1081"/>
      <c r="B237" s="1081"/>
      <c r="C237" s="135">
        <v>51902</v>
      </c>
      <c r="D237" s="333" t="s">
        <v>1704</v>
      </c>
      <c r="E237" s="337" t="s">
        <v>1705</v>
      </c>
      <c r="F237" s="334" t="s">
        <v>648</v>
      </c>
      <c r="G237" s="335">
        <v>19.63</v>
      </c>
      <c r="H237" s="748">
        <v>23.56</v>
      </c>
      <c r="I237" s="330"/>
      <c r="J237" s="330"/>
      <c r="K237" s="330"/>
      <c r="L237" s="161"/>
      <c r="M237" s="1081"/>
      <c r="N237" s="1081"/>
      <c r="O237" s="326"/>
      <c r="P237" s="161"/>
      <c r="Q237" s="1081"/>
      <c r="R237" s="1081"/>
      <c r="S237" s="1081"/>
      <c r="T237" s="1081"/>
      <c r="U237" s="1081"/>
      <c r="V237" s="1081"/>
      <c r="W237" s="1081"/>
      <c r="X237" s="1081"/>
      <c r="Y237" s="1081"/>
      <c r="Z237" s="1081"/>
    </row>
    <row r="238" spans="1:26" ht="15">
      <c r="A238" s="26"/>
      <c r="B238" s="26"/>
      <c r="C238" s="80"/>
      <c r="D238" s="80"/>
      <c r="E238" s="80"/>
      <c r="F238" s="80"/>
      <c r="G238" s="80"/>
      <c r="H238" s="80"/>
      <c r="I238" s="80"/>
      <c r="J238" s="26"/>
      <c r="K238" s="26"/>
      <c r="L238" s="26"/>
      <c r="M238" s="26"/>
      <c r="N238" s="26"/>
      <c r="O238" s="142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25.5">
      <c r="A239" s="26"/>
      <c r="B239" s="78"/>
      <c r="C239" s="1373" t="s">
        <v>656</v>
      </c>
      <c r="D239" s="1374"/>
      <c r="E239" s="1374"/>
      <c r="F239" s="1374"/>
      <c r="G239" s="1374"/>
      <c r="H239" s="1375"/>
      <c r="I239" s="859"/>
      <c r="J239" s="26"/>
      <c r="K239" s="26"/>
      <c r="L239" s="26"/>
      <c r="M239" s="26"/>
      <c r="N239" s="26"/>
      <c r="O239" s="142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94.5">
      <c r="A240" s="26"/>
      <c r="B240" s="78"/>
      <c r="C240" s="834" t="s">
        <v>1</v>
      </c>
      <c r="D240" s="834" t="s">
        <v>657</v>
      </c>
      <c r="E240" s="834" t="s">
        <v>658</v>
      </c>
      <c r="F240" s="834" t="s">
        <v>607</v>
      </c>
      <c r="G240" s="834" t="s">
        <v>659</v>
      </c>
      <c r="H240" s="834" t="s">
        <v>660</v>
      </c>
      <c r="I240" s="338"/>
      <c r="J240" s="26"/>
      <c r="K240" s="26"/>
      <c r="L240" s="26"/>
      <c r="M240" s="26"/>
      <c r="N240" s="26"/>
      <c r="O240" s="142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34.5" customHeight="1">
      <c r="A241" s="26"/>
      <c r="B241" s="26"/>
      <c r="C241" s="278">
        <v>10403</v>
      </c>
      <c r="D241" s="339" t="s">
        <v>661</v>
      </c>
      <c r="E241" s="339">
        <v>5.95</v>
      </c>
      <c r="F241" s="340"/>
      <c r="G241" s="341">
        <f t="shared" ref="G241:G246" si="13">H241/1.2</f>
        <v>144.59166666666667</v>
      </c>
      <c r="H241" s="749">
        <v>173.51</v>
      </c>
      <c r="I241" s="339"/>
      <c r="J241" s="26"/>
      <c r="K241" s="26"/>
      <c r="L241" s="26"/>
      <c r="M241" s="26"/>
      <c r="N241" s="26"/>
      <c r="O241" s="142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37.5">
      <c r="A242" s="26"/>
      <c r="B242" s="26"/>
      <c r="C242" s="63">
        <v>7089</v>
      </c>
      <c r="D242" s="342" t="s">
        <v>662</v>
      </c>
      <c r="E242" s="342">
        <v>6.6</v>
      </c>
      <c r="F242" s="65">
        <v>94.33</v>
      </c>
      <c r="G242" s="339">
        <f t="shared" si="13"/>
        <v>160.05000000000001</v>
      </c>
      <c r="H242" s="750">
        <v>192.06</v>
      </c>
      <c r="I242" s="343"/>
      <c r="J242" s="161"/>
      <c r="K242" s="161"/>
      <c r="L242" s="161"/>
      <c r="M242" s="26"/>
      <c r="N242" s="26"/>
      <c r="O242" s="3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37.5">
      <c r="A243" s="26"/>
      <c r="B243" s="26"/>
      <c r="C243" s="63">
        <v>7951</v>
      </c>
      <c r="D243" s="342" t="s">
        <v>663</v>
      </c>
      <c r="E243" s="342">
        <v>12.9</v>
      </c>
      <c r="F243" s="65"/>
      <c r="G243" s="341">
        <f t="shared" si="13"/>
        <v>313.4666666666667</v>
      </c>
      <c r="H243" s="750">
        <v>376.16</v>
      </c>
      <c r="I243" s="344"/>
      <c r="J243" s="26"/>
      <c r="K243" s="26"/>
      <c r="L243" s="26"/>
      <c r="M243" s="26"/>
      <c r="N243" s="26"/>
      <c r="O243" s="142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37.5">
      <c r="A244" s="26"/>
      <c r="B244" s="26"/>
      <c r="C244" s="63">
        <v>15444</v>
      </c>
      <c r="D244" s="342" t="s">
        <v>664</v>
      </c>
      <c r="E244" s="342">
        <v>9.5500000000000007</v>
      </c>
      <c r="F244" s="65"/>
      <c r="G244" s="341"/>
      <c r="H244" s="750"/>
      <c r="I244" s="345"/>
      <c r="J244" s="26"/>
      <c r="K244" s="26"/>
      <c r="L244" s="26"/>
      <c r="M244" s="26"/>
      <c r="N244" s="26"/>
      <c r="O244" s="142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37.5">
      <c r="A245" s="26"/>
      <c r="B245" s="26"/>
      <c r="C245" s="63">
        <v>11853</v>
      </c>
      <c r="D245" s="342" t="s">
        <v>665</v>
      </c>
      <c r="E245" s="342">
        <v>6.8</v>
      </c>
      <c r="F245" s="65"/>
      <c r="G245" s="339">
        <f t="shared" si="13"/>
        <v>183.6</v>
      </c>
      <c r="H245" s="750">
        <v>220.32</v>
      </c>
      <c r="I245" s="345"/>
      <c r="J245" s="26"/>
      <c r="K245" s="26"/>
      <c r="L245" s="26"/>
      <c r="M245" s="26"/>
      <c r="N245" s="26"/>
      <c r="O245" s="142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37.5">
      <c r="A246" s="26"/>
      <c r="B246" s="26"/>
      <c r="C246" s="63">
        <v>8564</v>
      </c>
      <c r="D246" s="342" t="s">
        <v>666</v>
      </c>
      <c r="E246" s="342">
        <v>13.1</v>
      </c>
      <c r="F246" s="65"/>
      <c r="G246" s="341">
        <f t="shared" si="13"/>
        <v>353.7</v>
      </c>
      <c r="H246" s="750">
        <v>424.44</v>
      </c>
      <c r="I246" s="346"/>
      <c r="J246" s="26"/>
      <c r="K246" s="26"/>
      <c r="L246" s="26"/>
      <c r="M246" s="26"/>
      <c r="N246" s="26"/>
      <c r="O246" s="142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34.5" customHeight="1">
      <c r="A247" s="26"/>
      <c r="B247" s="26"/>
      <c r="C247" s="834" t="s">
        <v>1</v>
      </c>
      <c r="D247" s="834" t="s">
        <v>657</v>
      </c>
      <c r="E247" s="834" t="s">
        <v>667</v>
      </c>
      <c r="F247" s="834" t="s">
        <v>668</v>
      </c>
      <c r="G247" s="834" t="s">
        <v>669</v>
      </c>
      <c r="H247" s="834" t="s">
        <v>670</v>
      </c>
      <c r="I247" s="340"/>
      <c r="J247" s="26"/>
      <c r="K247" s="26"/>
      <c r="L247" s="26"/>
      <c r="M247" s="26"/>
      <c r="N247" s="26"/>
      <c r="O247" s="142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37.5">
      <c r="A248" s="26"/>
      <c r="B248" s="26"/>
      <c r="C248" s="63">
        <v>51032</v>
      </c>
      <c r="D248" s="347" t="s">
        <v>671</v>
      </c>
      <c r="E248" s="342" t="s">
        <v>648</v>
      </c>
      <c r="F248" s="65">
        <v>116</v>
      </c>
      <c r="G248" s="65">
        <v>28</v>
      </c>
      <c r="H248" s="751">
        <v>33.6</v>
      </c>
      <c r="I248" s="65"/>
      <c r="J248" s="26"/>
      <c r="K248" s="26"/>
      <c r="L248" s="26"/>
      <c r="M248" s="26"/>
      <c r="N248" s="26"/>
      <c r="O248" s="142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37.5">
      <c r="A249" s="26"/>
      <c r="B249" s="26"/>
      <c r="C249" s="63">
        <v>51033</v>
      </c>
      <c r="D249" s="342" t="s">
        <v>672</v>
      </c>
      <c r="E249" s="342" t="s">
        <v>648</v>
      </c>
      <c r="F249" s="65">
        <v>83.5</v>
      </c>
      <c r="G249" s="65">
        <v>28</v>
      </c>
      <c r="H249" s="751">
        <v>33.6</v>
      </c>
      <c r="I249" s="65"/>
      <c r="J249" s="26"/>
      <c r="K249" s="26"/>
      <c r="L249" s="26"/>
      <c r="M249" s="26"/>
      <c r="N249" s="26"/>
      <c r="O249" s="142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5.75" customHeight="1">
      <c r="O250" s="141"/>
    </row>
    <row r="251" spans="1:26" ht="31.15" customHeight="1">
      <c r="C251" s="1371" t="s">
        <v>673</v>
      </c>
      <c r="D251" s="1372"/>
      <c r="E251" s="1372"/>
      <c r="F251" s="1372"/>
      <c r="G251" s="1372"/>
      <c r="H251" s="1372"/>
      <c r="I251" s="1372"/>
      <c r="O251" s="141"/>
    </row>
    <row r="252" spans="1:26" ht="63" customHeight="1">
      <c r="C252" s="834" t="s">
        <v>1</v>
      </c>
      <c r="D252" s="834" t="s">
        <v>657</v>
      </c>
      <c r="E252" s="834" t="s">
        <v>607</v>
      </c>
      <c r="F252" s="834" t="s">
        <v>659</v>
      </c>
      <c r="G252" s="834" t="s">
        <v>660</v>
      </c>
      <c r="O252" s="141"/>
    </row>
    <row r="253" spans="1:26" ht="15.75" customHeight="1">
      <c r="C253" s="131">
        <v>10053</v>
      </c>
      <c r="D253" s="131" t="s">
        <v>674</v>
      </c>
      <c r="E253" s="131">
        <v>25</v>
      </c>
      <c r="F253" s="131">
        <v>58.54</v>
      </c>
      <c r="G253" s="752">
        <v>70.25</v>
      </c>
      <c r="O253" s="141"/>
    </row>
    <row r="254" spans="1:26" ht="15.75" customHeight="1">
      <c r="C254" s="131">
        <v>10054</v>
      </c>
      <c r="D254" s="131" t="s">
        <v>675</v>
      </c>
      <c r="E254" s="131">
        <v>50</v>
      </c>
      <c r="F254" s="131">
        <v>110.42</v>
      </c>
      <c r="G254" s="752">
        <v>132.5</v>
      </c>
      <c r="O254" s="141"/>
    </row>
    <row r="255" spans="1:26" ht="15.75" customHeight="1">
      <c r="O255" s="141"/>
    </row>
    <row r="256" spans="1:26" ht="15.75" customHeight="1">
      <c r="O256" s="141"/>
    </row>
    <row r="257" spans="15:15" ht="15.75" customHeight="1">
      <c r="O257" s="141"/>
    </row>
    <row r="258" spans="15:15" ht="15.75" customHeight="1">
      <c r="O258" s="141"/>
    </row>
    <row r="259" spans="15:15" ht="15.75" customHeight="1">
      <c r="O259" s="141"/>
    </row>
    <row r="260" spans="15:15" ht="15.75" customHeight="1">
      <c r="O260" s="141"/>
    </row>
    <row r="261" spans="15:15" ht="15.75" customHeight="1">
      <c r="O261" s="141"/>
    </row>
    <row r="262" spans="15:15" ht="15.75" customHeight="1">
      <c r="O262" s="141"/>
    </row>
    <row r="263" spans="15:15" ht="15.75" customHeight="1">
      <c r="O263" s="141"/>
    </row>
    <row r="264" spans="15:15" ht="15.75" customHeight="1">
      <c r="O264" s="141"/>
    </row>
    <row r="265" spans="15:15" ht="15.75" customHeight="1">
      <c r="O265" s="141"/>
    </row>
    <row r="266" spans="15:15" ht="15.75" customHeight="1">
      <c r="O266" s="141"/>
    </row>
    <row r="267" spans="15:15" ht="15.75" customHeight="1">
      <c r="O267" s="141"/>
    </row>
    <row r="268" spans="15:15" ht="15.75" customHeight="1">
      <c r="O268" s="141"/>
    </row>
    <row r="269" spans="15:15" ht="15.75" customHeight="1">
      <c r="O269" s="141"/>
    </row>
    <row r="270" spans="15:15" ht="15.75" customHeight="1">
      <c r="O270" s="141"/>
    </row>
    <row r="271" spans="15:15" ht="15.75" customHeight="1">
      <c r="O271" s="141"/>
    </row>
    <row r="272" spans="15:15" ht="15.75" customHeight="1">
      <c r="O272" s="141"/>
    </row>
    <row r="273" spans="15:15" ht="15.75" customHeight="1">
      <c r="O273" s="141"/>
    </row>
    <row r="274" spans="15:15" ht="15.75" customHeight="1">
      <c r="O274" s="141"/>
    </row>
    <row r="275" spans="15:15" ht="15.75" customHeight="1">
      <c r="O275" s="141"/>
    </row>
    <row r="276" spans="15:15" ht="15.75" customHeight="1">
      <c r="O276" s="141"/>
    </row>
    <row r="277" spans="15:15" ht="15.75" customHeight="1">
      <c r="O277" s="141"/>
    </row>
    <row r="278" spans="15:15" ht="15.75" customHeight="1">
      <c r="O278" s="141"/>
    </row>
    <row r="279" spans="15:15" ht="15.75" customHeight="1">
      <c r="O279" s="141"/>
    </row>
    <row r="280" spans="15:15" ht="15.75" customHeight="1">
      <c r="O280" s="141"/>
    </row>
    <row r="281" spans="15:15" ht="15.75" customHeight="1">
      <c r="O281" s="141"/>
    </row>
    <row r="282" spans="15:15" ht="15.75" customHeight="1">
      <c r="O282" s="141"/>
    </row>
    <row r="283" spans="15:15" ht="15.75" customHeight="1">
      <c r="O283" s="141"/>
    </row>
    <row r="284" spans="15:15" ht="15.75" customHeight="1">
      <c r="O284" s="141"/>
    </row>
    <row r="285" spans="15:15" ht="15.75" customHeight="1">
      <c r="O285" s="141"/>
    </row>
    <row r="286" spans="15:15" ht="15.75" customHeight="1">
      <c r="O286" s="141"/>
    </row>
    <row r="287" spans="15:15" ht="15.75" customHeight="1">
      <c r="O287" s="141"/>
    </row>
    <row r="288" spans="15:15" ht="15.75" customHeight="1">
      <c r="O288" s="141"/>
    </row>
    <row r="289" spans="15:15" ht="15.75" customHeight="1">
      <c r="O289" s="141"/>
    </row>
    <row r="290" spans="15:15" ht="15.75" customHeight="1">
      <c r="O290" s="141"/>
    </row>
    <row r="291" spans="15:15" ht="15.75" customHeight="1">
      <c r="O291" s="141"/>
    </row>
    <row r="292" spans="15:15" ht="15.75" customHeight="1">
      <c r="O292" s="141"/>
    </row>
    <row r="293" spans="15:15" ht="15.75" customHeight="1">
      <c r="O293" s="141"/>
    </row>
    <row r="294" spans="15:15" ht="15.75" customHeight="1">
      <c r="O294" s="141"/>
    </row>
    <row r="295" spans="15:15" ht="15.75" customHeight="1">
      <c r="O295" s="141"/>
    </row>
    <row r="296" spans="15:15" ht="15.75" customHeight="1">
      <c r="O296" s="141"/>
    </row>
    <row r="297" spans="15:15" ht="15.75" customHeight="1">
      <c r="O297" s="141"/>
    </row>
    <row r="298" spans="15:15" ht="15.75" customHeight="1">
      <c r="O298" s="141"/>
    </row>
    <row r="299" spans="15:15" ht="15.75" customHeight="1">
      <c r="O299" s="141"/>
    </row>
  </sheetData>
  <mergeCells count="27">
    <mergeCell ref="C1:D1"/>
    <mergeCell ref="D2:F2"/>
    <mergeCell ref="D3:F3"/>
    <mergeCell ref="D4:F4"/>
    <mergeCell ref="D5:F5"/>
    <mergeCell ref="C6:O6"/>
    <mergeCell ref="C7:O7"/>
    <mergeCell ref="C8:O8"/>
    <mergeCell ref="F13:G13"/>
    <mergeCell ref="H13:I13"/>
    <mergeCell ref="C182:F182"/>
    <mergeCell ref="C183:D183"/>
    <mergeCell ref="C184:D184"/>
    <mergeCell ref="C185:G185"/>
    <mergeCell ref="C189:K189"/>
    <mergeCell ref="C251:I251"/>
    <mergeCell ref="C230:H230"/>
    <mergeCell ref="C234:H234"/>
    <mergeCell ref="C239:H239"/>
    <mergeCell ref="C190:K190"/>
    <mergeCell ref="C191:K191"/>
    <mergeCell ref="C192:K192"/>
    <mergeCell ref="C193:K193"/>
    <mergeCell ref="C223:H223"/>
    <mergeCell ref="H194:I194"/>
    <mergeCell ref="J194:K194"/>
    <mergeCell ref="D194:E194"/>
  </mergeCells>
  <printOptions gridLines="1"/>
  <pageMargins left="0.7" right="0.7" top="0.75" bottom="0.75" header="0" footer="0"/>
  <pageSetup paperSize="9" scale="45" fitToHeight="0" pageOrder="overThenDown" orientation="portrait" cellComments="atEn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B9" sqref="B9"/>
    </sheetView>
  </sheetViews>
  <sheetFormatPr defaultRowHeight="12.75"/>
  <cols>
    <col min="1" max="1" width="12" customWidth="1"/>
    <col min="2" max="2" width="67.5703125" customWidth="1"/>
    <col min="3" max="3" width="17.28515625" customWidth="1"/>
    <col min="4" max="4" width="13.28515625" customWidth="1"/>
  </cols>
  <sheetData>
    <row r="1" spans="1:4" ht="15.75">
      <c r="A1" s="834" t="s">
        <v>1</v>
      </c>
      <c r="B1" s="834" t="s">
        <v>419</v>
      </c>
      <c r="C1" s="1275" t="s">
        <v>676</v>
      </c>
      <c r="D1" s="1277"/>
    </row>
    <row r="2" spans="1:4" ht="31.5">
      <c r="A2" s="834"/>
      <c r="B2" s="834"/>
      <c r="C2" s="834" t="s">
        <v>677</v>
      </c>
      <c r="D2" s="834" t="s">
        <v>23</v>
      </c>
    </row>
    <row r="3" spans="1:4" ht="18.75">
      <c r="A3" s="72">
        <v>51552</v>
      </c>
      <c r="B3" s="348" t="s">
        <v>678</v>
      </c>
      <c r="C3" s="349">
        <v>46.91</v>
      </c>
      <c r="D3" s="350">
        <f t="shared" ref="D3:D9" si="0">C3*1.2</f>
        <v>56.291999999999994</v>
      </c>
    </row>
    <row r="4" spans="1:4" ht="18.75">
      <c r="A4" s="72">
        <v>51448</v>
      </c>
      <c r="B4" s="348" t="s">
        <v>679</v>
      </c>
      <c r="C4" s="349">
        <v>48.08</v>
      </c>
      <c r="D4" s="350">
        <f t="shared" si="0"/>
        <v>57.695999999999998</v>
      </c>
    </row>
    <row r="5" spans="1:4" ht="18.75">
      <c r="A5" s="72">
        <v>51451</v>
      </c>
      <c r="B5" s="348" t="s">
        <v>680</v>
      </c>
      <c r="C5" s="349">
        <v>63.25</v>
      </c>
      <c r="D5" s="350">
        <f t="shared" si="0"/>
        <v>75.899999999999991</v>
      </c>
    </row>
    <row r="6" spans="1:4" ht="18.75">
      <c r="A6" s="72">
        <v>51415</v>
      </c>
      <c r="B6" s="348" t="s">
        <v>681</v>
      </c>
      <c r="C6" s="349">
        <v>79</v>
      </c>
      <c r="D6" s="350">
        <f t="shared" si="0"/>
        <v>94.8</v>
      </c>
    </row>
    <row r="7" spans="1:4" ht="18.75">
      <c r="A7" s="72">
        <v>52021</v>
      </c>
      <c r="B7" s="348" t="s">
        <v>682</v>
      </c>
      <c r="C7" s="349">
        <v>59.16</v>
      </c>
      <c r="D7" s="350">
        <f t="shared" si="0"/>
        <v>70.99199999999999</v>
      </c>
    </row>
    <row r="8" spans="1:4" ht="18.75">
      <c r="A8" s="72">
        <v>51431</v>
      </c>
      <c r="B8" s="348" t="s">
        <v>683</v>
      </c>
      <c r="C8" s="349">
        <v>60.07</v>
      </c>
      <c r="D8" s="350">
        <f t="shared" si="0"/>
        <v>72.084000000000003</v>
      </c>
    </row>
    <row r="9" spans="1:4" ht="18.75">
      <c r="A9" s="72">
        <v>51453</v>
      </c>
      <c r="B9" s="348" t="s">
        <v>684</v>
      </c>
      <c r="C9" s="349">
        <v>71.150000000000006</v>
      </c>
      <c r="D9" s="350">
        <f t="shared" si="0"/>
        <v>85.38000000000001</v>
      </c>
    </row>
    <row r="10" spans="1:4" ht="18.75">
      <c r="A10" s="72">
        <v>51454</v>
      </c>
      <c r="B10" s="348" t="s">
        <v>685</v>
      </c>
      <c r="C10" s="349">
        <v>72.11</v>
      </c>
      <c r="D10" s="350">
        <v>86.53</v>
      </c>
    </row>
    <row r="11" spans="1:4" ht="18.75">
      <c r="A11" s="72">
        <v>50470</v>
      </c>
      <c r="B11" s="348" t="s">
        <v>686</v>
      </c>
      <c r="C11" s="349">
        <v>87.85</v>
      </c>
      <c r="D11" s="350">
        <f t="shared" ref="D11:D23" si="1">C11*1.2</f>
        <v>105.41999999999999</v>
      </c>
    </row>
    <row r="12" spans="1:4" ht="18.75">
      <c r="A12" s="72">
        <v>51456</v>
      </c>
      <c r="B12" s="348" t="s">
        <v>687</v>
      </c>
      <c r="C12" s="349">
        <v>83.03</v>
      </c>
      <c r="D12" s="350">
        <v>99.64</v>
      </c>
    </row>
    <row r="13" spans="1:4" ht="18.75">
      <c r="A13" s="72">
        <v>51455</v>
      </c>
      <c r="B13" s="348" t="s">
        <v>688</v>
      </c>
      <c r="C13" s="349">
        <v>84.14</v>
      </c>
      <c r="D13" s="350">
        <f t="shared" si="1"/>
        <v>100.968</v>
      </c>
    </row>
    <row r="14" spans="1:4" ht="18.75">
      <c r="A14" s="72">
        <v>52047</v>
      </c>
      <c r="B14" s="348" t="s">
        <v>689</v>
      </c>
      <c r="C14" s="351">
        <v>106.29</v>
      </c>
      <c r="D14" s="352">
        <f t="shared" si="1"/>
        <v>127.548</v>
      </c>
    </row>
    <row r="15" spans="1:4" ht="18.75">
      <c r="A15" s="72">
        <v>51457</v>
      </c>
      <c r="B15" s="348" t="s">
        <v>690</v>
      </c>
      <c r="C15" s="349">
        <v>94.86</v>
      </c>
      <c r="D15" s="350">
        <f t="shared" si="1"/>
        <v>113.83199999999999</v>
      </c>
    </row>
    <row r="16" spans="1:4" ht="18.75">
      <c r="A16" s="72">
        <v>52046</v>
      </c>
      <c r="B16" s="348" t="s">
        <v>691</v>
      </c>
      <c r="C16" s="351">
        <v>96.91</v>
      </c>
      <c r="D16" s="350">
        <f t="shared" si="1"/>
        <v>116.29199999999999</v>
      </c>
    </row>
    <row r="17" spans="1:5" ht="18.75">
      <c r="A17" s="72">
        <v>51309</v>
      </c>
      <c r="B17" s="348" t="s">
        <v>692</v>
      </c>
      <c r="C17" s="349">
        <v>124.99</v>
      </c>
      <c r="D17" s="350">
        <v>149.99</v>
      </c>
    </row>
    <row r="18" spans="1:5" ht="18.75">
      <c r="A18" s="72">
        <v>51459</v>
      </c>
      <c r="B18" s="348" t="s">
        <v>693</v>
      </c>
      <c r="C18" s="351">
        <v>108.16</v>
      </c>
      <c r="D18" s="350">
        <f t="shared" si="1"/>
        <v>129.792</v>
      </c>
    </row>
    <row r="19" spans="1:5" ht="18.75">
      <c r="A19" s="72">
        <v>50509</v>
      </c>
      <c r="B19" s="348" t="s">
        <v>694</v>
      </c>
      <c r="C19" s="351">
        <v>154.6</v>
      </c>
      <c r="D19" s="352">
        <f t="shared" si="1"/>
        <v>185.51999999999998</v>
      </c>
    </row>
    <row r="20" spans="1:5" ht="18.75">
      <c r="A20" s="72"/>
      <c r="B20" s="348" t="s">
        <v>695</v>
      </c>
      <c r="C20" s="353">
        <v>126</v>
      </c>
      <c r="D20" s="354">
        <f t="shared" si="1"/>
        <v>151.19999999999999</v>
      </c>
    </row>
    <row r="21" spans="1:5" ht="18.75">
      <c r="A21" s="72">
        <v>51509</v>
      </c>
      <c r="B21" s="348" t="s">
        <v>696</v>
      </c>
      <c r="C21" s="351">
        <v>157.74</v>
      </c>
      <c r="D21" s="350">
        <f t="shared" si="1"/>
        <v>189.28800000000001</v>
      </c>
    </row>
    <row r="22" spans="1:5" ht="18.75">
      <c r="A22" s="72">
        <v>52026</v>
      </c>
      <c r="B22" s="348" t="s">
        <v>697</v>
      </c>
      <c r="C22" s="351">
        <v>173.57</v>
      </c>
      <c r="D22" s="352">
        <f t="shared" si="1"/>
        <v>208.28399999999999</v>
      </c>
      <c r="E22" s="1"/>
    </row>
    <row r="23" spans="1:5" ht="18.75">
      <c r="A23" s="44"/>
      <c r="B23" s="348" t="s">
        <v>698</v>
      </c>
      <c r="C23" s="351">
        <v>165.5</v>
      </c>
      <c r="D23" s="354">
        <f t="shared" si="1"/>
        <v>198.6</v>
      </c>
    </row>
  </sheetData>
  <mergeCells count="1">
    <mergeCell ref="C1:D1"/>
  </mergeCells>
  <pageMargins left="0.70078740157480324" right="0.70078740157480324" top="0.75196850393700787" bottom="0.75196850393700787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topLeftCell="A49" workbookViewId="0">
      <selection activeCell="D60" sqref="D60"/>
    </sheetView>
  </sheetViews>
  <sheetFormatPr defaultRowHeight="12.75"/>
  <cols>
    <col min="1" max="1" width="14.42578125" customWidth="1"/>
    <col min="2" max="2" width="42.140625" customWidth="1"/>
    <col min="3" max="3" width="9.5703125" customWidth="1"/>
    <col min="4" max="4" width="11" customWidth="1"/>
    <col min="5" max="5" width="13.7109375" customWidth="1"/>
    <col min="6" max="6" width="13.140625" customWidth="1"/>
    <col min="7" max="7" width="13.28515625" customWidth="1"/>
    <col min="8" max="8" width="24.28515625" customWidth="1"/>
  </cols>
  <sheetData>
    <row r="1" spans="1:9" ht="30">
      <c r="A1" s="355" t="s">
        <v>161</v>
      </c>
      <c r="B1" s="356"/>
    </row>
    <row r="2" spans="1:9" ht="31.15" customHeight="1">
      <c r="A2" s="357" t="s">
        <v>162</v>
      </c>
      <c r="B2" s="1409" t="s">
        <v>163</v>
      </c>
      <c r="C2" s="1409"/>
      <c r="D2" s="1409"/>
      <c r="E2" s="1409"/>
      <c r="F2" s="1409"/>
      <c r="G2" s="1409"/>
    </row>
    <row r="3" spans="1:9" ht="15">
      <c r="A3" s="358" t="s">
        <v>165</v>
      </c>
      <c r="B3" s="1410" t="s">
        <v>166</v>
      </c>
      <c r="C3" s="1410"/>
      <c r="D3" s="1410"/>
      <c r="E3" s="1410"/>
      <c r="F3" s="1410"/>
      <c r="G3" s="1410"/>
    </row>
    <row r="4" spans="1:9" ht="30">
      <c r="A4" s="359" t="s">
        <v>167</v>
      </c>
      <c r="B4" s="1410" t="s">
        <v>168</v>
      </c>
      <c r="C4" s="1410"/>
      <c r="D4" s="1410"/>
      <c r="E4" s="1410"/>
      <c r="F4" s="1410"/>
      <c r="G4" s="1410"/>
    </row>
    <row r="5" spans="1:9" ht="39.75" customHeight="1">
      <c r="A5" s="834" t="s">
        <v>1</v>
      </c>
      <c r="B5" s="1275" t="s">
        <v>419</v>
      </c>
      <c r="C5" s="1276"/>
      <c r="D5" s="1276"/>
      <c r="E5" s="1277"/>
      <c r="F5" s="834" t="s">
        <v>677</v>
      </c>
      <c r="G5" s="834" t="s">
        <v>23</v>
      </c>
    </row>
    <row r="6" spans="1:9" ht="21" customHeight="1">
      <c r="A6" s="860">
        <v>15463</v>
      </c>
      <c r="B6" s="1401" t="s">
        <v>699</v>
      </c>
      <c r="C6" s="1401"/>
      <c r="D6" s="1401"/>
      <c r="E6" s="1401"/>
      <c r="F6" s="860">
        <v>1.9</v>
      </c>
      <c r="G6" s="861">
        <v>2.2799999999999998</v>
      </c>
    </row>
    <row r="7" spans="1:9" ht="21" customHeight="1">
      <c r="A7" s="860">
        <v>11896</v>
      </c>
      <c r="B7" s="1401" t="s">
        <v>700</v>
      </c>
      <c r="C7" s="1401"/>
      <c r="D7" s="1401"/>
      <c r="E7" s="1401"/>
      <c r="F7" s="860">
        <v>6.88</v>
      </c>
      <c r="G7" s="861">
        <v>8.26</v>
      </c>
    </row>
    <row r="8" spans="1:9" ht="21" customHeight="1">
      <c r="A8" s="860">
        <v>11897</v>
      </c>
      <c r="B8" s="1401" t="s">
        <v>701</v>
      </c>
      <c r="C8" s="1401"/>
      <c r="D8" s="1401"/>
      <c r="E8" s="1401"/>
      <c r="F8" s="860">
        <v>6.88</v>
      </c>
      <c r="G8" s="861">
        <v>8.26</v>
      </c>
    </row>
    <row r="9" spans="1:9" ht="21" customHeight="1">
      <c r="A9" s="860">
        <v>10178</v>
      </c>
      <c r="B9" s="1401" t="s">
        <v>702</v>
      </c>
      <c r="C9" s="1401"/>
      <c r="D9" s="1401"/>
      <c r="E9" s="1401"/>
      <c r="F9" s="860">
        <v>6.28</v>
      </c>
      <c r="G9" s="861">
        <v>7.54</v>
      </c>
      <c r="H9" s="31"/>
      <c r="I9" s="31"/>
    </row>
    <row r="10" spans="1:9" ht="21" customHeight="1">
      <c r="A10" s="860">
        <v>50818</v>
      </c>
      <c r="B10" s="1401" t="s">
        <v>703</v>
      </c>
      <c r="C10" s="1401"/>
      <c r="D10" s="1401"/>
      <c r="E10" s="1401"/>
      <c r="F10" s="860">
        <v>1</v>
      </c>
      <c r="G10" s="861">
        <v>1.2</v>
      </c>
    </row>
    <row r="11" spans="1:9" ht="21" customHeight="1">
      <c r="A11" s="860">
        <v>51868</v>
      </c>
      <c r="B11" s="1405" t="s">
        <v>1708</v>
      </c>
      <c r="C11" s="1406"/>
      <c r="D11" s="1406"/>
      <c r="E11" s="1407"/>
      <c r="F11" s="860">
        <v>1.63</v>
      </c>
      <c r="G11" s="861">
        <v>1.96</v>
      </c>
    </row>
    <row r="12" spans="1:9" ht="21" customHeight="1">
      <c r="A12" s="862">
        <v>10180</v>
      </c>
      <c r="B12" s="1408" t="s">
        <v>704</v>
      </c>
      <c r="C12" s="1408"/>
      <c r="D12" s="1408"/>
      <c r="E12" s="1408"/>
      <c r="F12" s="862">
        <v>2.76</v>
      </c>
      <c r="G12" s="863">
        <v>3.31</v>
      </c>
      <c r="H12" s="31"/>
    </row>
    <row r="13" spans="1:9" ht="21" customHeight="1">
      <c r="A13" s="860">
        <v>10181</v>
      </c>
      <c r="B13" s="1401" t="s">
        <v>705</v>
      </c>
      <c r="C13" s="1401"/>
      <c r="D13" s="1401"/>
      <c r="E13" s="1401"/>
      <c r="F13" s="860">
        <v>1.36</v>
      </c>
      <c r="G13" s="861">
        <v>1.63</v>
      </c>
    </row>
    <row r="14" spans="1:9" ht="21" customHeight="1">
      <c r="A14" s="860">
        <v>10182</v>
      </c>
      <c r="B14" s="1401" t="s">
        <v>706</v>
      </c>
      <c r="C14" s="1401"/>
      <c r="D14" s="1401"/>
      <c r="E14" s="1401"/>
      <c r="F14" s="860">
        <v>1.36</v>
      </c>
      <c r="G14" s="861">
        <v>1.63</v>
      </c>
      <c r="H14" s="31"/>
    </row>
    <row r="15" spans="1:9" ht="21" customHeight="1">
      <c r="A15" s="860">
        <v>10656</v>
      </c>
      <c r="B15" s="1401" t="s">
        <v>707</v>
      </c>
      <c r="C15" s="1401"/>
      <c r="D15" s="1401"/>
      <c r="E15" s="1401"/>
      <c r="F15" s="860">
        <v>1.36</v>
      </c>
      <c r="G15" s="861">
        <v>1.63</v>
      </c>
      <c r="H15" s="31"/>
    </row>
    <row r="16" spans="1:9" ht="21" customHeight="1">
      <c r="A16" s="860">
        <v>10657</v>
      </c>
      <c r="B16" s="1401" t="s">
        <v>708</v>
      </c>
      <c r="C16" s="1401"/>
      <c r="D16" s="1401"/>
      <c r="E16" s="1401"/>
      <c r="F16" s="860">
        <v>2.88</v>
      </c>
      <c r="G16" s="861">
        <v>3.46</v>
      </c>
      <c r="H16" s="31"/>
    </row>
    <row r="17" spans="1:8" ht="21" customHeight="1">
      <c r="A17" s="860">
        <v>11303</v>
      </c>
      <c r="B17" s="1405" t="s">
        <v>709</v>
      </c>
      <c r="C17" s="1406"/>
      <c r="D17" s="1406"/>
      <c r="E17" s="1407"/>
      <c r="F17" s="860">
        <v>2.92</v>
      </c>
      <c r="G17" s="861">
        <v>3.5</v>
      </c>
      <c r="H17" s="31"/>
    </row>
    <row r="18" spans="1:8" ht="21" customHeight="1">
      <c r="A18" s="860">
        <v>51874</v>
      </c>
      <c r="B18" s="1405" t="s">
        <v>710</v>
      </c>
      <c r="C18" s="1406"/>
      <c r="D18" s="1406"/>
      <c r="E18" s="1407"/>
      <c r="F18" s="1107">
        <v>3.4</v>
      </c>
      <c r="G18" s="861">
        <v>4.08</v>
      </c>
      <c r="H18" s="31"/>
    </row>
    <row r="19" spans="1:8" ht="21" customHeight="1">
      <c r="A19" s="860">
        <v>51875</v>
      </c>
      <c r="B19" s="1405" t="s">
        <v>711</v>
      </c>
      <c r="C19" s="1406"/>
      <c r="D19" s="1406"/>
      <c r="E19" s="1407"/>
      <c r="F19" s="1107">
        <v>3.4</v>
      </c>
      <c r="G19" s="861">
        <v>4.08</v>
      </c>
      <c r="H19" s="31"/>
    </row>
    <row r="20" spans="1:8" s="1080" customFormat="1" ht="21" customHeight="1">
      <c r="A20" s="860">
        <v>51873</v>
      </c>
      <c r="B20" s="1405" t="s">
        <v>1707</v>
      </c>
      <c r="C20" s="1406"/>
      <c r="D20" s="1406"/>
      <c r="E20" s="1407"/>
      <c r="F20" s="1107">
        <v>3.4</v>
      </c>
      <c r="G20" s="861">
        <v>4.08</v>
      </c>
      <c r="H20" s="1082"/>
    </row>
    <row r="21" spans="1:8" ht="21" customHeight="1">
      <c r="A21" s="860">
        <v>11306</v>
      </c>
      <c r="B21" s="1405" t="s">
        <v>712</v>
      </c>
      <c r="C21" s="1406"/>
      <c r="D21" s="1406"/>
      <c r="E21" s="1407"/>
      <c r="F21" s="860">
        <v>2.92</v>
      </c>
      <c r="G21" s="861">
        <v>3.5</v>
      </c>
      <c r="H21" s="31"/>
    </row>
    <row r="22" spans="1:8" ht="21" customHeight="1">
      <c r="A22" s="860">
        <v>11902</v>
      </c>
      <c r="B22" s="1401" t="s">
        <v>713</v>
      </c>
      <c r="C22" s="1401"/>
      <c r="D22" s="1401"/>
      <c r="E22" s="1401"/>
      <c r="F22" s="860">
        <v>7.96</v>
      </c>
      <c r="G22" s="861">
        <v>9.5500000000000007</v>
      </c>
    </row>
    <row r="23" spans="1:8" ht="21" customHeight="1">
      <c r="A23" s="860">
        <v>11903</v>
      </c>
      <c r="B23" s="1401" t="s">
        <v>714</v>
      </c>
      <c r="C23" s="1401"/>
      <c r="D23" s="1401"/>
      <c r="E23" s="1401"/>
      <c r="F23" s="860">
        <v>10.48</v>
      </c>
      <c r="G23" s="861">
        <v>12.58</v>
      </c>
    </row>
    <row r="24" spans="1:8" ht="21" customHeight="1">
      <c r="A24" s="860">
        <v>15462</v>
      </c>
      <c r="B24" s="1401" t="s">
        <v>715</v>
      </c>
      <c r="C24" s="1401"/>
      <c r="D24" s="1401"/>
      <c r="E24" s="1401"/>
      <c r="F24" s="860">
        <v>1.65</v>
      </c>
      <c r="G24" s="864">
        <v>1.98</v>
      </c>
    </row>
    <row r="25" spans="1:8" ht="21" customHeight="1">
      <c r="A25" s="860">
        <v>50822</v>
      </c>
      <c r="B25" s="1401" t="s">
        <v>716</v>
      </c>
      <c r="C25" s="1401"/>
      <c r="D25" s="1401"/>
      <c r="E25" s="1401"/>
      <c r="F25" s="860">
        <v>1.06</v>
      </c>
      <c r="G25" s="861">
        <v>1.27</v>
      </c>
    </row>
    <row r="26" spans="1:8" ht="21" customHeight="1">
      <c r="A26" s="860">
        <v>15460</v>
      </c>
      <c r="B26" s="1401" t="s">
        <v>717</v>
      </c>
      <c r="C26" s="1401"/>
      <c r="D26" s="1401"/>
      <c r="E26" s="1401"/>
      <c r="F26" s="860">
        <v>5.94</v>
      </c>
      <c r="G26" s="861">
        <v>7.13</v>
      </c>
    </row>
    <row r="27" spans="1:8" ht="21" customHeight="1">
      <c r="A27" s="860">
        <v>10650</v>
      </c>
      <c r="B27" s="1401" t="s">
        <v>718</v>
      </c>
      <c r="C27" s="1401"/>
      <c r="D27" s="1401"/>
      <c r="E27" s="1401"/>
      <c r="F27" s="860">
        <v>6.64</v>
      </c>
      <c r="G27" s="861">
        <v>7.97</v>
      </c>
      <c r="H27" s="31"/>
    </row>
    <row r="28" spans="1:8" ht="21" customHeight="1">
      <c r="A28" s="860">
        <v>11035</v>
      </c>
      <c r="B28" s="1401" t="s">
        <v>719</v>
      </c>
      <c r="C28" s="1401"/>
      <c r="D28" s="1401"/>
      <c r="E28" s="1401"/>
      <c r="F28" s="860">
        <v>6.64</v>
      </c>
      <c r="G28" s="861">
        <v>7.97</v>
      </c>
      <c r="H28" s="31"/>
    </row>
    <row r="29" spans="1:8" ht="21" customHeight="1">
      <c r="A29" s="860">
        <v>11036</v>
      </c>
      <c r="B29" s="1401" t="s">
        <v>720</v>
      </c>
      <c r="C29" s="1401"/>
      <c r="D29" s="1401"/>
      <c r="E29" s="1401"/>
      <c r="F29" s="860">
        <v>6.64</v>
      </c>
      <c r="G29" s="861">
        <v>7.97</v>
      </c>
      <c r="H29" s="31"/>
    </row>
    <row r="30" spans="1:8" ht="21" customHeight="1">
      <c r="A30" s="860">
        <v>15459</v>
      </c>
      <c r="B30" s="1401" t="s">
        <v>721</v>
      </c>
      <c r="C30" s="1401"/>
      <c r="D30" s="1401"/>
      <c r="E30" s="1401"/>
      <c r="F30" s="860">
        <v>6.64</v>
      </c>
      <c r="G30" s="861">
        <v>7.97</v>
      </c>
      <c r="H30" s="31"/>
    </row>
    <row r="31" spans="1:8" ht="21" customHeight="1">
      <c r="A31" s="860">
        <v>10651</v>
      </c>
      <c r="B31" s="1401" t="s">
        <v>722</v>
      </c>
      <c r="C31" s="1401"/>
      <c r="D31" s="1401"/>
      <c r="E31" s="1401"/>
      <c r="F31" s="860">
        <v>6.64</v>
      </c>
      <c r="G31" s="861">
        <v>7.97</v>
      </c>
      <c r="H31" s="31"/>
    </row>
    <row r="32" spans="1:8" ht="21" customHeight="1">
      <c r="A32" s="860">
        <v>11307</v>
      </c>
      <c r="B32" s="1405" t="s">
        <v>723</v>
      </c>
      <c r="C32" s="1406"/>
      <c r="D32" s="1406"/>
      <c r="E32" s="1407"/>
      <c r="F32" s="860">
        <v>0.75</v>
      </c>
      <c r="G32" s="861">
        <v>0.9</v>
      </c>
      <c r="H32" s="31"/>
    </row>
    <row r="33" spans="1:8" ht="21" customHeight="1">
      <c r="A33" s="860">
        <v>10655</v>
      </c>
      <c r="B33" s="1401" t="s">
        <v>724</v>
      </c>
      <c r="C33" s="1401"/>
      <c r="D33" s="1401"/>
      <c r="E33" s="1401"/>
      <c r="F33" s="860">
        <v>8.2799999999999994</v>
      </c>
      <c r="G33" s="861">
        <v>9.94</v>
      </c>
      <c r="H33" s="31"/>
    </row>
    <row r="34" spans="1:8" ht="21" customHeight="1">
      <c r="A34" s="860">
        <v>11034</v>
      </c>
      <c r="B34" s="1401" t="s">
        <v>725</v>
      </c>
      <c r="C34" s="1401"/>
      <c r="D34" s="1401"/>
      <c r="E34" s="1401"/>
      <c r="F34" s="860">
        <v>6.94</v>
      </c>
      <c r="G34" s="861">
        <v>8.33</v>
      </c>
      <c r="H34" s="31"/>
    </row>
    <row r="35" spans="1:8" ht="21" customHeight="1">
      <c r="A35" s="860">
        <v>10186</v>
      </c>
      <c r="B35" s="1401" t="s">
        <v>726</v>
      </c>
      <c r="C35" s="1401"/>
      <c r="D35" s="1401"/>
      <c r="E35" s="1401"/>
      <c r="F35" s="860">
        <v>6.38</v>
      </c>
      <c r="G35" s="861">
        <v>7.66</v>
      </c>
      <c r="H35" s="31"/>
    </row>
    <row r="36" spans="1:8" ht="21" customHeight="1">
      <c r="A36" s="865">
        <v>10158</v>
      </c>
      <c r="B36" s="1402" t="s">
        <v>727</v>
      </c>
      <c r="C36" s="1402"/>
      <c r="D36" s="1402"/>
      <c r="E36" s="1402"/>
      <c r="F36" s="865">
        <v>18.2</v>
      </c>
      <c r="G36" s="693">
        <v>21.84</v>
      </c>
      <c r="H36" s="1403"/>
    </row>
    <row r="37" spans="1:8" s="70" customFormat="1" ht="21" customHeight="1">
      <c r="A37" s="865">
        <v>10159</v>
      </c>
      <c r="B37" s="1404" t="s">
        <v>728</v>
      </c>
      <c r="C37" s="1404"/>
      <c r="D37" s="1404"/>
      <c r="E37" s="1404"/>
      <c r="F37" s="865">
        <v>33.6</v>
      </c>
      <c r="G37" s="693">
        <v>40.32</v>
      </c>
      <c r="H37" s="1403"/>
    </row>
    <row r="38" spans="1:8" ht="21" customHeight="1">
      <c r="A38" s="865">
        <v>50622</v>
      </c>
      <c r="B38" s="1400" t="s">
        <v>729</v>
      </c>
      <c r="C38" s="1400"/>
      <c r="D38" s="1400"/>
      <c r="E38" s="1400"/>
      <c r="F38" s="865">
        <v>14.84</v>
      </c>
      <c r="G38" s="693">
        <v>17.809999999999999</v>
      </c>
    </row>
    <row r="39" spans="1:8" ht="21" customHeight="1">
      <c r="A39" s="865">
        <v>10342</v>
      </c>
      <c r="B39" s="1400" t="s">
        <v>730</v>
      </c>
      <c r="C39" s="1400"/>
      <c r="D39" s="1400"/>
      <c r="E39" s="1400"/>
      <c r="F39" s="865">
        <f>G39/1.2</f>
        <v>10.200000000000001</v>
      </c>
      <c r="G39" s="693">
        <v>12.24</v>
      </c>
    </row>
    <row r="40" spans="1:8" ht="21" customHeight="1">
      <c r="A40" s="865">
        <v>10922</v>
      </c>
      <c r="B40" s="1400" t="s">
        <v>731</v>
      </c>
      <c r="C40" s="1400"/>
      <c r="D40" s="1400"/>
      <c r="E40" s="1400"/>
      <c r="F40" s="865">
        <v>6.15</v>
      </c>
      <c r="G40" s="693">
        <v>7.38</v>
      </c>
    </row>
    <row r="41" spans="1:8" ht="21" customHeight="1">
      <c r="A41" s="670">
        <v>10174</v>
      </c>
      <c r="B41" s="1397" t="s">
        <v>732</v>
      </c>
      <c r="C41" s="1398"/>
      <c r="D41" s="1398"/>
      <c r="E41" s="1399"/>
      <c r="F41" s="865">
        <v>6.64</v>
      </c>
      <c r="G41" s="693">
        <v>7.97</v>
      </c>
    </row>
    <row r="42" spans="1:8" ht="21" customHeight="1">
      <c r="A42" s="670">
        <v>10175</v>
      </c>
      <c r="B42" s="1397" t="s">
        <v>733</v>
      </c>
      <c r="C42" s="1398"/>
      <c r="D42" s="1398"/>
      <c r="E42" s="1399"/>
      <c r="F42" s="865">
        <v>6.64</v>
      </c>
      <c r="G42" s="693">
        <v>7.97</v>
      </c>
    </row>
    <row r="43" spans="1:8" ht="21" customHeight="1">
      <c r="A43" s="670">
        <v>50814</v>
      </c>
      <c r="B43" s="1397" t="s">
        <v>734</v>
      </c>
      <c r="C43" s="1398"/>
      <c r="D43" s="1398"/>
      <c r="E43" s="1399"/>
      <c r="F43" s="865">
        <v>6.66</v>
      </c>
      <c r="G43" s="710">
        <f t="shared" ref="G43:G45" si="0">F43*1.2</f>
        <v>7.992</v>
      </c>
    </row>
    <row r="44" spans="1:8" ht="21" customHeight="1">
      <c r="A44" s="670">
        <v>15456</v>
      </c>
      <c r="B44" s="1397" t="s">
        <v>735</v>
      </c>
      <c r="C44" s="1398"/>
      <c r="D44" s="1398"/>
      <c r="E44" s="1399"/>
      <c r="F44" s="865">
        <v>3.6</v>
      </c>
      <c r="G44" s="693">
        <v>4.32</v>
      </c>
    </row>
    <row r="45" spans="1:8" ht="21" customHeight="1">
      <c r="A45" s="670">
        <v>11031</v>
      </c>
      <c r="B45" s="1397" t="s">
        <v>736</v>
      </c>
      <c r="C45" s="1398"/>
      <c r="D45" s="1398"/>
      <c r="E45" s="1399"/>
      <c r="F45" s="865">
        <v>7.49</v>
      </c>
      <c r="G45" s="710">
        <f t="shared" si="0"/>
        <v>8.9879999999999995</v>
      </c>
    </row>
    <row r="46" spans="1:8" ht="21" customHeight="1">
      <c r="A46" s="670">
        <v>15457</v>
      </c>
      <c r="B46" s="1397" t="s">
        <v>737</v>
      </c>
      <c r="C46" s="1398"/>
      <c r="D46" s="1398"/>
      <c r="E46" s="1399"/>
      <c r="F46" s="865">
        <v>3.13</v>
      </c>
      <c r="G46" s="710">
        <v>3.76</v>
      </c>
    </row>
    <row r="47" spans="1:8" ht="21" customHeight="1">
      <c r="A47" s="670">
        <v>11041</v>
      </c>
      <c r="B47" s="1397" t="s">
        <v>738</v>
      </c>
      <c r="C47" s="1398"/>
      <c r="D47" s="1398"/>
      <c r="E47" s="1399"/>
      <c r="F47" s="865">
        <v>2.7</v>
      </c>
      <c r="G47" s="710">
        <v>3.24</v>
      </c>
    </row>
    <row r="48" spans="1:8" ht="21" customHeight="1">
      <c r="A48" s="670">
        <v>50819</v>
      </c>
      <c r="B48" s="1397" t="s">
        <v>739</v>
      </c>
      <c r="C48" s="1398"/>
      <c r="D48" s="1398"/>
      <c r="E48" s="1399"/>
      <c r="F48" s="865">
        <v>46.78</v>
      </c>
      <c r="G48" s="710">
        <v>56.14</v>
      </c>
    </row>
    <row r="49" spans="1:8" ht="21" customHeight="1">
      <c r="A49" s="670">
        <v>50820</v>
      </c>
      <c r="B49" s="1397" t="s">
        <v>740</v>
      </c>
      <c r="C49" s="1398"/>
      <c r="D49" s="1398"/>
      <c r="E49" s="1399"/>
      <c r="F49" s="865">
        <v>26.08</v>
      </c>
      <c r="G49" s="693">
        <v>31.3</v>
      </c>
    </row>
    <row r="50" spans="1:8" ht="21" customHeight="1">
      <c r="A50" s="670">
        <v>50821</v>
      </c>
      <c r="B50" s="1397" t="s">
        <v>741</v>
      </c>
      <c r="C50" s="1398"/>
      <c r="D50" s="1398"/>
      <c r="E50" s="1399"/>
      <c r="F50" s="865">
        <v>12.98</v>
      </c>
      <c r="G50" s="693">
        <v>15.58</v>
      </c>
      <c r="H50" s="31"/>
    </row>
    <row r="51" spans="1:8" ht="21" customHeight="1">
      <c r="A51" s="670">
        <v>11037</v>
      </c>
      <c r="B51" s="1397" t="s">
        <v>742</v>
      </c>
      <c r="C51" s="1398"/>
      <c r="D51" s="1398"/>
      <c r="E51" s="1399"/>
      <c r="F51" s="865">
        <v>3.6</v>
      </c>
      <c r="G51" s="693">
        <v>4.32</v>
      </c>
    </row>
    <row r="53" spans="1:8" ht="19.5">
      <c r="A53" s="360"/>
      <c r="B53" s="361"/>
      <c r="C53" s="361"/>
      <c r="D53" s="362"/>
      <c r="E53" s="363"/>
    </row>
    <row r="54" spans="1:8" ht="30">
      <c r="A54" s="1396" t="s">
        <v>743</v>
      </c>
      <c r="B54" s="1346"/>
      <c r="C54" s="1346"/>
      <c r="D54" s="1346"/>
      <c r="E54" s="364"/>
      <c r="F54" s="364"/>
      <c r="G54" s="364"/>
    </row>
    <row r="55" spans="1:8" ht="64.5" customHeight="1">
      <c r="A55" s="834" t="s">
        <v>1</v>
      </c>
      <c r="B55" s="834" t="s">
        <v>744</v>
      </c>
      <c r="C55" s="834" t="s">
        <v>745</v>
      </c>
      <c r="D55" s="834" t="s">
        <v>746</v>
      </c>
    </row>
    <row r="56" spans="1:8" ht="36.75" customHeight="1">
      <c r="A56" s="673">
        <v>10298</v>
      </c>
      <c r="B56" s="672" t="s">
        <v>747</v>
      </c>
      <c r="C56" s="673">
        <v>5.81</v>
      </c>
      <c r="D56" s="1260">
        <f t="shared" ref="D56:D61" si="1">C56*1.2</f>
        <v>6.9719999999999995</v>
      </c>
    </row>
    <row r="57" spans="1:8" ht="36.75" customHeight="1">
      <c r="A57" s="673">
        <v>11077</v>
      </c>
      <c r="B57" s="672" t="s">
        <v>748</v>
      </c>
      <c r="C57" s="673">
        <v>3.04</v>
      </c>
      <c r="D57" s="1260">
        <v>3.65</v>
      </c>
    </row>
    <row r="58" spans="1:8" ht="36.75" customHeight="1">
      <c r="A58" s="673">
        <v>51804</v>
      </c>
      <c r="B58" s="672" t="s">
        <v>749</v>
      </c>
      <c r="C58" s="673">
        <v>2.4900000000000002</v>
      </c>
      <c r="D58" s="1260">
        <v>2.99</v>
      </c>
    </row>
    <row r="59" spans="1:8" ht="36.75" customHeight="1">
      <c r="A59" s="673">
        <v>15259</v>
      </c>
      <c r="B59" s="672" t="s">
        <v>750</v>
      </c>
      <c r="C59" s="673">
        <v>1.85</v>
      </c>
      <c r="D59" s="1260">
        <v>2.2200000000000002</v>
      </c>
    </row>
    <row r="60" spans="1:8" ht="36.75" customHeight="1">
      <c r="A60" s="673">
        <v>52164</v>
      </c>
      <c r="B60" s="672" t="s">
        <v>1585</v>
      </c>
      <c r="C60" s="673">
        <v>2.02</v>
      </c>
      <c r="D60" s="1260">
        <f t="shared" si="1"/>
        <v>2.4239999999999999</v>
      </c>
    </row>
    <row r="61" spans="1:8" ht="48" customHeight="1">
      <c r="A61" s="673">
        <v>9149</v>
      </c>
      <c r="B61" s="672" t="s">
        <v>751</v>
      </c>
      <c r="C61" s="673">
        <v>2.31</v>
      </c>
      <c r="D61" s="1260">
        <f t="shared" si="1"/>
        <v>2.7719999999999998</v>
      </c>
    </row>
    <row r="62" spans="1:8" ht="36.75" customHeight="1">
      <c r="A62" s="673">
        <v>15238</v>
      </c>
      <c r="B62" s="672" t="s">
        <v>752</v>
      </c>
      <c r="C62" s="673">
        <v>7.39</v>
      </c>
      <c r="D62" s="1260">
        <v>8.8699999999999992</v>
      </c>
    </row>
    <row r="64" spans="1:8" ht="30">
      <c r="A64" s="1396" t="s">
        <v>753</v>
      </c>
      <c r="B64" s="1346"/>
      <c r="C64" s="1346"/>
      <c r="D64" s="1346"/>
      <c r="E64" s="1346"/>
      <c r="F64" s="1347"/>
    </row>
    <row r="65" spans="1:6" ht="41.25" customHeight="1">
      <c r="A65" s="834" t="s">
        <v>1</v>
      </c>
      <c r="B65" s="834" t="s">
        <v>419</v>
      </c>
      <c r="C65" s="834"/>
      <c r="D65" s="834" t="s">
        <v>754</v>
      </c>
      <c r="E65" s="834" t="s">
        <v>677</v>
      </c>
      <c r="F65" s="834" t="s">
        <v>23</v>
      </c>
    </row>
    <row r="66" spans="1:6" ht="15.75">
      <c r="A66" s="671">
        <v>51803</v>
      </c>
      <c r="B66" s="365" t="s">
        <v>755</v>
      </c>
      <c r="C66" s="365"/>
      <c r="D66" s="673" t="s">
        <v>1586</v>
      </c>
      <c r="E66" s="671">
        <v>4.0199999999999996</v>
      </c>
      <c r="F66" s="691">
        <v>4.82</v>
      </c>
    </row>
  </sheetData>
  <mergeCells count="53">
    <mergeCell ref="B2:G2"/>
    <mergeCell ref="B3:G3"/>
    <mergeCell ref="B4:G4"/>
    <mergeCell ref="B5:E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1:E21"/>
    <mergeCell ref="B22:E22"/>
    <mergeCell ref="B20:E20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H36:H37"/>
    <mergeCell ref="B37:E37"/>
    <mergeCell ref="B38:E38"/>
    <mergeCell ref="B39:E39"/>
    <mergeCell ref="B40:E40"/>
    <mergeCell ref="B41:E41"/>
    <mergeCell ref="B42:E42"/>
    <mergeCell ref="B43:E43"/>
    <mergeCell ref="B44:E44"/>
    <mergeCell ref="B45:E45"/>
    <mergeCell ref="B46:E46"/>
    <mergeCell ref="B47:E47"/>
    <mergeCell ref="A64:F64"/>
    <mergeCell ref="B48:E48"/>
    <mergeCell ref="B49:E49"/>
    <mergeCell ref="B50:E50"/>
    <mergeCell ref="B51:E51"/>
    <mergeCell ref="A54:D54"/>
  </mergeCells>
  <pageMargins left="0.70078740157480324" right="0.70078740157480324" top="0.75196850393700787" bottom="0.75196850393700787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128"/>
  <sheetViews>
    <sheetView topLeftCell="A13" workbookViewId="0">
      <selection activeCell="E14" sqref="E14"/>
    </sheetView>
  </sheetViews>
  <sheetFormatPr defaultColWidth="12.5703125" defaultRowHeight="15.75" customHeight="1"/>
  <cols>
    <col min="1" max="1" width="4.7109375" customWidth="1"/>
    <col min="2" max="2" width="5.85546875" customWidth="1"/>
    <col min="4" max="4" width="38.28515625" customWidth="1"/>
    <col min="9" max="9" width="14.140625" customWidth="1"/>
  </cols>
  <sheetData>
    <row r="1" spans="1:9" ht="15.75" customHeight="1">
      <c r="A1" s="366"/>
      <c r="B1" s="366"/>
      <c r="C1" s="1422" t="s">
        <v>161</v>
      </c>
      <c r="D1" s="1324"/>
      <c r="E1" s="367"/>
      <c r="F1" s="367"/>
      <c r="G1" s="366"/>
      <c r="H1" s="368"/>
    </row>
    <row r="2" spans="1:9" ht="15.75" customHeight="1">
      <c r="A2" s="366"/>
      <c r="B2" s="369"/>
      <c r="C2" s="370" t="s">
        <v>162</v>
      </c>
      <c r="D2" s="1423" t="s">
        <v>163</v>
      </c>
      <c r="E2" s="1324"/>
      <c r="F2" s="1326"/>
      <c r="G2" s="368"/>
      <c r="H2" s="368"/>
    </row>
    <row r="3" spans="1:9" ht="15.75" customHeight="1">
      <c r="A3" s="366"/>
      <c r="B3" s="369"/>
      <c r="C3" s="370" t="s">
        <v>164</v>
      </c>
      <c r="D3" s="1424"/>
      <c r="E3" s="1324"/>
      <c r="F3" s="1326"/>
      <c r="G3" s="366"/>
      <c r="H3" s="368"/>
    </row>
    <row r="4" spans="1:9" ht="15.75" customHeight="1">
      <c r="A4" s="366"/>
      <c r="B4" s="369"/>
      <c r="C4" s="370" t="s">
        <v>165</v>
      </c>
      <c r="D4" s="1424" t="s">
        <v>166</v>
      </c>
      <c r="E4" s="1324"/>
      <c r="F4" s="1326"/>
      <c r="G4" s="366"/>
      <c r="H4" s="368"/>
    </row>
    <row r="5" spans="1:9" ht="15.75" customHeight="1">
      <c r="A5" s="366"/>
      <c r="B5" s="369"/>
      <c r="C5" s="371" t="s">
        <v>167</v>
      </c>
      <c r="D5" s="1425" t="s">
        <v>168</v>
      </c>
      <c r="E5" s="1360"/>
      <c r="F5" s="1347"/>
      <c r="G5" s="368"/>
      <c r="H5" s="368"/>
    </row>
    <row r="6" spans="1:9" ht="57.75" customHeight="1">
      <c r="A6" s="366"/>
      <c r="B6" s="366"/>
      <c r="C6" s="1418" t="s">
        <v>756</v>
      </c>
      <c r="D6" s="1418"/>
      <c r="E6" s="1418"/>
      <c r="F6" s="1418"/>
      <c r="G6" s="1418"/>
      <c r="H6" s="1418"/>
      <c r="I6" s="373"/>
    </row>
    <row r="7" spans="1:9" ht="15.75" customHeight="1">
      <c r="A7" s="366"/>
      <c r="B7" s="366"/>
      <c r="C7" s="1419" t="s">
        <v>757</v>
      </c>
      <c r="D7" s="1420"/>
      <c r="E7" s="1420"/>
      <c r="F7" s="1420"/>
      <c r="G7" s="1420"/>
      <c r="H7" s="1416"/>
    </row>
    <row r="8" spans="1:9" ht="15.75" customHeight="1">
      <c r="A8" s="366"/>
      <c r="B8" s="369"/>
      <c r="C8" s="1421" t="s">
        <v>758</v>
      </c>
      <c r="D8" s="1324"/>
      <c r="E8" s="1324"/>
      <c r="F8" s="1324"/>
      <c r="G8" s="1324"/>
      <c r="H8" s="1326"/>
    </row>
    <row r="9" spans="1:9" ht="15.75" customHeight="1">
      <c r="A9" s="366"/>
      <c r="B9" s="369"/>
      <c r="C9" s="1421" t="s">
        <v>759</v>
      </c>
      <c r="D9" s="1324"/>
      <c r="E9" s="1324"/>
      <c r="F9" s="1324"/>
      <c r="G9" s="1324"/>
      <c r="H9" s="1326"/>
    </row>
    <row r="10" spans="1:9" ht="37.9" customHeight="1">
      <c r="A10" s="366"/>
      <c r="B10" s="369"/>
      <c r="C10" s="366"/>
      <c r="D10" s="374"/>
      <c r="E10" s="375" t="s">
        <v>760</v>
      </c>
      <c r="F10" s="376" t="s">
        <v>760</v>
      </c>
      <c r="G10" s="375" t="s">
        <v>418</v>
      </c>
      <c r="H10" s="375" t="s">
        <v>418</v>
      </c>
    </row>
    <row r="11" spans="1:9" ht="61.5" customHeight="1">
      <c r="A11" s="366"/>
      <c r="B11" s="366"/>
      <c r="C11" s="377" t="s">
        <v>1</v>
      </c>
      <c r="D11" s="377" t="s">
        <v>761</v>
      </c>
      <c r="E11" s="377" t="s">
        <v>762</v>
      </c>
      <c r="F11" s="377" t="s">
        <v>763</v>
      </c>
      <c r="G11" s="377" t="s">
        <v>762</v>
      </c>
      <c r="H11" s="377" t="s">
        <v>764</v>
      </c>
    </row>
    <row r="12" spans="1:9" ht="20.25" customHeight="1">
      <c r="A12" s="366"/>
      <c r="B12" s="366"/>
      <c r="C12" s="378">
        <v>8786</v>
      </c>
      <c r="D12" s="379" t="s">
        <v>765</v>
      </c>
      <c r="E12" s="402">
        <v>8.25</v>
      </c>
      <c r="F12" s="683">
        <v>9.9</v>
      </c>
      <c r="G12" s="402">
        <v>7.26</v>
      </c>
      <c r="H12" s="683">
        <v>8.7100000000000009</v>
      </c>
      <c r="I12" s="380"/>
    </row>
    <row r="13" spans="1:9" ht="20.25" customHeight="1">
      <c r="A13" s="366"/>
      <c r="B13" s="366"/>
      <c r="C13" s="378">
        <v>50368</v>
      </c>
      <c r="D13" s="379" t="s">
        <v>766</v>
      </c>
      <c r="E13" s="402">
        <v>11</v>
      </c>
      <c r="F13" s="683">
        <v>13.2</v>
      </c>
      <c r="G13" s="402">
        <v>9.48</v>
      </c>
      <c r="H13" s="683">
        <v>11.38</v>
      </c>
      <c r="I13" s="380"/>
    </row>
    <row r="14" spans="1:9" ht="20.25" customHeight="1">
      <c r="A14" s="366"/>
      <c r="B14" s="366"/>
      <c r="C14" s="378">
        <v>10358</v>
      </c>
      <c r="D14" s="379" t="s">
        <v>767</v>
      </c>
      <c r="E14" s="402">
        <v>15.25</v>
      </c>
      <c r="F14" s="683">
        <v>18.3</v>
      </c>
      <c r="G14" s="402">
        <v>13.05</v>
      </c>
      <c r="H14" s="683">
        <v>15.66</v>
      </c>
      <c r="I14" s="380"/>
    </row>
    <row r="15" spans="1:9" ht="20.25" customHeight="1">
      <c r="A15" s="366"/>
      <c r="B15" s="366"/>
      <c r="C15" s="378">
        <v>10359</v>
      </c>
      <c r="D15" s="379" t="s">
        <v>768</v>
      </c>
      <c r="E15" s="402">
        <v>22.25</v>
      </c>
      <c r="F15" s="683">
        <v>26.7</v>
      </c>
      <c r="G15" s="402">
        <v>18.920000000000002</v>
      </c>
      <c r="H15" s="683">
        <v>22.7</v>
      </c>
      <c r="I15" s="380"/>
    </row>
    <row r="16" spans="1:9" ht="20.25" customHeight="1">
      <c r="A16" s="366"/>
      <c r="B16" s="366"/>
      <c r="C16" s="378">
        <v>9949</v>
      </c>
      <c r="D16" s="379" t="s">
        <v>769</v>
      </c>
      <c r="E16" s="402">
        <v>27.25</v>
      </c>
      <c r="F16" s="683">
        <v>32.700000000000003</v>
      </c>
      <c r="G16" s="402">
        <v>24.23</v>
      </c>
      <c r="H16" s="683">
        <v>29.08</v>
      </c>
      <c r="I16" s="380"/>
    </row>
    <row r="17" spans="1:9" ht="20.25" customHeight="1">
      <c r="A17" s="366"/>
      <c r="B17" s="366"/>
      <c r="C17" s="378">
        <v>50936</v>
      </c>
      <c r="D17" s="379" t="s">
        <v>770</v>
      </c>
      <c r="E17" s="402">
        <v>37.18</v>
      </c>
      <c r="F17" s="683">
        <v>44.62</v>
      </c>
      <c r="G17" s="402">
        <v>31.6</v>
      </c>
      <c r="H17" s="683">
        <v>37.92</v>
      </c>
      <c r="I17" s="380"/>
    </row>
    <row r="18" spans="1:9" ht="20.25" customHeight="1">
      <c r="A18" s="366"/>
      <c r="B18" s="366"/>
      <c r="C18" s="378">
        <v>10360</v>
      </c>
      <c r="D18" s="379" t="s">
        <v>771</v>
      </c>
      <c r="E18" s="402">
        <v>31.67</v>
      </c>
      <c r="F18" s="683">
        <v>38</v>
      </c>
      <c r="G18" s="402">
        <v>26.9</v>
      </c>
      <c r="H18" s="683">
        <v>32.299999999999997</v>
      </c>
      <c r="I18" s="381"/>
    </row>
    <row r="19" spans="1:9" ht="20.25" customHeight="1">
      <c r="A19" s="366"/>
      <c r="B19" s="366"/>
      <c r="C19" s="382">
        <v>50369</v>
      </c>
      <c r="D19" s="383" t="s">
        <v>772</v>
      </c>
      <c r="E19" s="402">
        <v>38.5</v>
      </c>
      <c r="F19" s="683">
        <v>46.2</v>
      </c>
      <c r="G19" s="402">
        <v>32.799999999999997</v>
      </c>
      <c r="H19" s="683">
        <v>39.299999999999997</v>
      </c>
      <c r="I19" s="380"/>
    </row>
    <row r="20" spans="1:9" ht="20.25" customHeight="1">
      <c r="A20" s="366"/>
      <c r="B20" s="366"/>
      <c r="C20" s="382">
        <v>9545</v>
      </c>
      <c r="D20" s="383" t="s">
        <v>773</v>
      </c>
      <c r="E20" s="402">
        <v>49.83</v>
      </c>
      <c r="F20" s="683">
        <v>59.8</v>
      </c>
      <c r="G20" s="402">
        <v>34.9</v>
      </c>
      <c r="H20" s="683">
        <v>41.9</v>
      </c>
      <c r="I20" s="381"/>
    </row>
    <row r="21" spans="1:9" ht="20.25" customHeight="1">
      <c r="A21" s="366"/>
      <c r="B21" s="366"/>
      <c r="C21" s="378">
        <v>15338</v>
      </c>
      <c r="D21" s="379" t="s">
        <v>774</v>
      </c>
      <c r="E21" s="402">
        <v>56.78</v>
      </c>
      <c r="F21" s="683">
        <v>68.14</v>
      </c>
      <c r="G21" s="402">
        <v>48.25</v>
      </c>
      <c r="H21" s="683">
        <v>57.9</v>
      </c>
      <c r="I21" s="380"/>
    </row>
    <row r="22" spans="1:9" ht="20.25" customHeight="1">
      <c r="A22" s="366"/>
      <c r="B22" s="366"/>
      <c r="C22" s="378">
        <v>11379</v>
      </c>
      <c r="D22" s="379" t="s">
        <v>775</v>
      </c>
      <c r="E22" s="402">
        <v>59</v>
      </c>
      <c r="F22" s="683">
        <v>70.8</v>
      </c>
      <c r="G22" s="402">
        <v>41.3</v>
      </c>
      <c r="H22" s="683">
        <v>49.6</v>
      </c>
      <c r="I22" s="381"/>
    </row>
    <row r="23" spans="1:9" ht="20.25" customHeight="1">
      <c r="A23" s="366"/>
      <c r="B23" s="366"/>
      <c r="C23" s="378">
        <v>50220</v>
      </c>
      <c r="D23" s="379" t="s">
        <v>776</v>
      </c>
      <c r="E23" s="402">
        <v>80.08</v>
      </c>
      <c r="F23" s="683">
        <v>96.1</v>
      </c>
      <c r="G23" s="402">
        <v>68.08</v>
      </c>
      <c r="H23" s="683">
        <v>81.7</v>
      </c>
      <c r="I23" s="380"/>
    </row>
    <row r="24" spans="1:9" ht="20.25" customHeight="1">
      <c r="A24" s="366"/>
      <c r="B24" s="366"/>
      <c r="C24" s="382">
        <v>10544</v>
      </c>
      <c r="D24" s="383" t="s">
        <v>777</v>
      </c>
      <c r="E24" s="402">
        <v>83.5</v>
      </c>
      <c r="F24" s="683">
        <v>100.2</v>
      </c>
      <c r="G24" s="402">
        <v>71</v>
      </c>
      <c r="H24" s="683">
        <v>85.2</v>
      </c>
      <c r="I24" s="380"/>
    </row>
    <row r="25" spans="1:9" ht="20.25" customHeight="1">
      <c r="A25" s="366"/>
      <c r="B25" s="366"/>
      <c r="C25" s="378">
        <v>50301</v>
      </c>
      <c r="D25" s="379" t="s">
        <v>1680</v>
      </c>
      <c r="E25" s="402">
        <v>103.8</v>
      </c>
      <c r="F25" s="683">
        <v>124.56</v>
      </c>
      <c r="G25" s="402">
        <v>93.4</v>
      </c>
      <c r="H25" s="683">
        <v>112.1</v>
      </c>
      <c r="I25" s="381"/>
    </row>
    <row r="26" spans="1:9" ht="20.25" customHeight="1">
      <c r="A26" s="366"/>
      <c r="B26" s="366"/>
      <c r="C26" s="378">
        <v>50115</v>
      </c>
      <c r="D26" s="379" t="s">
        <v>778</v>
      </c>
      <c r="E26" s="402">
        <v>141.58000000000001</v>
      </c>
      <c r="F26" s="683">
        <v>169.9</v>
      </c>
      <c r="G26" s="402">
        <v>120.42</v>
      </c>
      <c r="H26" s="683">
        <v>144.5</v>
      </c>
      <c r="I26" s="380"/>
    </row>
    <row r="27" spans="1:9" ht="20.25" customHeight="1">
      <c r="A27" s="366"/>
      <c r="B27" s="366"/>
      <c r="C27" s="384">
        <v>50927</v>
      </c>
      <c r="D27" s="385" t="s">
        <v>779</v>
      </c>
      <c r="E27" s="402">
        <v>155.16999999999999</v>
      </c>
      <c r="F27" s="683">
        <v>186.2</v>
      </c>
      <c r="G27" s="402">
        <v>181.99</v>
      </c>
      <c r="H27" s="683">
        <v>218.39</v>
      </c>
      <c r="I27" s="386"/>
    </row>
    <row r="28" spans="1:9" ht="20.25" customHeight="1">
      <c r="A28" s="366"/>
      <c r="B28" s="366"/>
      <c r="C28" s="378">
        <v>7637</v>
      </c>
      <c r="D28" s="379" t="s">
        <v>780</v>
      </c>
      <c r="E28" s="402">
        <v>147.16999999999999</v>
      </c>
      <c r="F28" s="683">
        <v>176.6</v>
      </c>
      <c r="G28" s="402">
        <v>118.2</v>
      </c>
      <c r="H28" s="683">
        <v>141.80000000000001</v>
      </c>
      <c r="I28" s="387"/>
    </row>
    <row r="29" spans="1:9" ht="20.25" customHeight="1">
      <c r="A29" s="366"/>
      <c r="B29" s="366"/>
      <c r="C29" s="382">
        <v>50248</v>
      </c>
      <c r="D29" s="383" t="s">
        <v>781</v>
      </c>
      <c r="E29" s="402">
        <v>214.1</v>
      </c>
      <c r="F29" s="683">
        <v>256.92</v>
      </c>
      <c r="G29" s="402">
        <v>182</v>
      </c>
      <c r="H29" s="683">
        <v>218.4</v>
      </c>
      <c r="I29" s="387"/>
    </row>
    <row r="30" spans="1:9" ht="20.25" customHeight="1">
      <c r="A30" s="366"/>
      <c r="B30" s="366"/>
      <c r="C30" s="382">
        <v>50190</v>
      </c>
      <c r="D30" s="383" t="s">
        <v>782</v>
      </c>
      <c r="E30" s="402">
        <v>267.98</v>
      </c>
      <c r="F30" s="683">
        <v>321.58</v>
      </c>
      <c r="G30" s="402">
        <v>227.78</v>
      </c>
      <c r="H30" s="683">
        <v>273.33999999999997</v>
      </c>
      <c r="I30" s="386"/>
    </row>
    <row r="31" spans="1:9" ht="20.25" customHeight="1">
      <c r="A31" s="366"/>
      <c r="B31" s="366"/>
      <c r="C31" s="378">
        <v>10372</v>
      </c>
      <c r="D31" s="379" t="s">
        <v>783</v>
      </c>
      <c r="E31" s="402">
        <v>367.94</v>
      </c>
      <c r="F31" s="683">
        <v>441.53</v>
      </c>
      <c r="G31" s="402">
        <v>312.8</v>
      </c>
      <c r="H31" s="683">
        <v>375.3</v>
      </c>
      <c r="I31" s="381"/>
    </row>
    <row r="32" spans="1:9" ht="20.25" customHeight="1">
      <c r="A32" s="366"/>
      <c r="B32" s="366"/>
      <c r="C32" s="382">
        <v>11794</v>
      </c>
      <c r="D32" s="383" t="s">
        <v>784</v>
      </c>
      <c r="E32" s="402">
        <v>494</v>
      </c>
      <c r="F32" s="683">
        <v>592.79999999999995</v>
      </c>
      <c r="G32" s="402">
        <v>433.8</v>
      </c>
      <c r="H32" s="683">
        <v>520.61</v>
      </c>
      <c r="I32" s="386"/>
    </row>
    <row r="33" spans="1:8" ht="15.75" customHeight="1">
      <c r="A33" s="366"/>
      <c r="B33" s="366"/>
      <c r="C33" s="367"/>
      <c r="D33" s="367"/>
      <c r="E33" s="388"/>
      <c r="F33" s="388"/>
      <c r="G33" s="367"/>
      <c r="H33" s="367"/>
    </row>
    <row r="34" spans="1:8" ht="30">
      <c r="A34" s="366"/>
      <c r="B34" s="366"/>
      <c r="C34" s="1396" t="s">
        <v>785</v>
      </c>
      <c r="D34" s="1346"/>
      <c r="E34" s="1346"/>
      <c r="F34" s="1346"/>
      <c r="G34" s="1346"/>
      <c r="H34" s="1347"/>
    </row>
    <row r="35" spans="1:8" ht="20.25">
      <c r="A35" s="366"/>
      <c r="B35" s="369"/>
      <c r="C35" s="389"/>
      <c r="D35" s="390" t="s">
        <v>786</v>
      </c>
      <c r="E35" s="389"/>
      <c r="F35" s="389"/>
      <c r="G35" s="389"/>
      <c r="H35" s="391"/>
    </row>
    <row r="36" spans="1:8" ht="20.25">
      <c r="A36" s="366"/>
      <c r="B36" s="369"/>
      <c r="C36" s="392"/>
      <c r="D36" s="393" t="s">
        <v>787</v>
      </c>
      <c r="E36" s="392"/>
      <c r="F36" s="392"/>
      <c r="G36" s="392"/>
      <c r="H36" s="394"/>
    </row>
    <row r="37" spans="1:8" ht="31.5">
      <c r="A37" s="366"/>
      <c r="B37" s="369"/>
      <c r="C37" s="396"/>
      <c r="D37" s="397"/>
      <c r="E37" s="398" t="s">
        <v>760</v>
      </c>
      <c r="F37" s="399" t="s">
        <v>788</v>
      </c>
      <c r="G37" s="398" t="s">
        <v>418</v>
      </c>
      <c r="H37" s="398" t="s">
        <v>418</v>
      </c>
    </row>
    <row r="38" spans="1:8" ht="45.75" customHeight="1">
      <c r="A38" s="366"/>
      <c r="B38" s="369"/>
      <c r="C38" s="400" t="s">
        <v>1</v>
      </c>
      <c r="D38" s="401" t="s">
        <v>761</v>
      </c>
      <c r="E38" s="400" t="s">
        <v>789</v>
      </c>
      <c r="F38" s="401" t="s">
        <v>763</v>
      </c>
      <c r="G38" s="400" t="s">
        <v>789</v>
      </c>
      <c r="H38" s="400" t="s">
        <v>764</v>
      </c>
    </row>
    <row r="39" spans="1:8" ht="20.25" customHeight="1">
      <c r="A39" s="366"/>
      <c r="B39" s="366"/>
      <c r="C39" s="378">
        <v>51083</v>
      </c>
      <c r="D39" s="379" t="s">
        <v>790</v>
      </c>
      <c r="E39" s="402">
        <v>45.3</v>
      </c>
      <c r="F39" s="683">
        <v>54.36</v>
      </c>
      <c r="G39" s="403">
        <v>37.06</v>
      </c>
      <c r="H39" s="685">
        <v>44.47</v>
      </c>
    </row>
    <row r="40" spans="1:8" ht="20.25" customHeight="1">
      <c r="A40" s="366"/>
      <c r="B40" s="366"/>
      <c r="C40" s="378">
        <v>11435</v>
      </c>
      <c r="D40" s="379" t="s">
        <v>791</v>
      </c>
      <c r="E40" s="402">
        <v>41.22</v>
      </c>
      <c r="F40" s="683">
        <v>49.46</v>
      </c>
      <c r="G40" s="403">
        <v>36.64</v>
      </c>
      <c r="H40" s="685">
        <v>43.97</v>
      </c>
    </row>
    <row r="41" spans="1:8" ht="20.25" customHeight="1">
      <c r="A41" s="366"/>
      <c r="B41" s="366"/>
      <c r="C41" s="378">
        <v>11436</v>
      </c>
      <c r="D41" s="379" t="s">
        <v>792</v>
      </c>
      <c r="E41" s="402">
        <v>41.24</v>
      </c>
      <c r="F41" s="683">
        <v>49.49</v>
      </c>
      <c r="G41" s="403">
        <v>36.659999999999997</v>
      </c>
      <c r="H41" s="685">
        <v>43.99</v>
      </c>
    </row>
    <row r="42" spans="1:8" ht="34.5" customHeight="1">
      <c r="A42" s="366"/>
      <c r="B42" s="366"/>
      <c r="C42" s="378">
        <v>11437</v>
      </c>
      <c r="D42" s="379" t="s">
        <v>793</v>
      </c>
      <c r="E42" s="402">
        <v>41.24</v>
      </c>
      <c r="F42" s="683">
        <v>49.49</v>
      </c>
      <c r="G42" s="403">
        <v>36.659999999999997</v>
      </c>
      <c r="H42" s="685">
        <v>43.99</v>
      </c>
    </row>
    <row r="43" spans="1:8" ht="20.25" customHeight="1">
      <c r="A43" s="366"/>
      <c r="B43" s="366"/>
      <c r="C43" s="378">
        <v>15285</v>
      </c>
      <c r="D43" s="379" t="s">
        <v>794</v>
      </c>
      <c r="E43" s="402">
        <v>21.8</v>
      </c>
      <c r="F43" s="683">
        <v>26.16</v>
      </c>
      <c r="G43" s="404">
        <f t="shared" ref="G43:G65" si="0">H43/1.2</f>
        <v>15</v>
      </c>
      <c r="H43" s="686">
        <v>18</v>
      </c>
    </row>
    <row r="44" spans="1:8" ht="20.25" customHeight="1">
      <c r="A44" s="366"/>
      <c r="B44" s="366"/>
      <c r="C44" s="378">
        <v>11439</v>
      </c>
      <c r="D44" s="379" t="s">
        <v>795</v>
      </c>
      <c r="E44" s="402">
        <v>94.19</v>
      </c>
      <c r="F44" s="683">
        <v>113.03</v>
      </c>
      <c r="G44" s="403">
        <v>83.73</v>
      </c>
      <c r="H44" s="685">
        <v>100.48</v>
      </c>
    </row>
    <row r="45" spans="1:8" ht="20.25" customHeight="1">
      <c r="A45" s="366"/>
      <c r="B45" s="366"/>
      <c r="C45" s="378">
        <v>51479</v>
      </c>
      <c r="D45" s="379" t="s">
        <v>796</v>
      </c>
      <c r="E45" s="402">
        <v>68.66</v>
      </c>
      <c r="F45" s="683">
        <f>E45*1.2</f>
        <v>82.391999999999996</v>
      </c>
      <c r="G45" s="403">
        <v>56.18</v>
      </c>
      <c r="H45" s="685">
        <f>G45*1.2</f>
        <v>67.415999999999997</v>
      </c>
    </row>
    <row r="46" spans="1:8" ht="20.25" customHeight="1">
      <c r="A46" s="366"/>
      <c r="B46" s="366"/>
      <c r="C46" s="378">
        <v>11440</v>
      </c>
      <c r="D46" s="379" t="s">
        <v>797</v>
      </c>
      <c r="E46" s="402">
        <v>65.95</v>
      </c>
      <c r="F46" s="683">
        <v>79.14</v>
      </c>
      <c r="G46" s="403">
        <v>58.62</v>
      </c>
      <c r="H46" s="685">
        <v>70.34</v>
      </c>
    </row>
    <row r="47" spans="1:8" ht="20.25" customHeight="1">
      <c r="A47" s="366"/>
      <c r="B47" s="366"/>
      <c r="C47" s="378">
        <v>11441</v>
      </c>
      <c r="D47" s="379" t="s">
        <v>798</v>
      </c>
      <c r="E47" s="402">
        <v>65.95</v>
      </c>
      <c r="F47" s="683">
        <v>79.14</v>
      </c>
      <c r="G47" s="403">
        <v>58.62</v>
      </c>
      <c r="H47" s="685">
        <v>70.34</v>
      </c>
    </row>
    <row r="48" spans="1:8" ht="20.25" customHeight="1">
      <c r="A48" s="366"/>
      <c r="B48" s="366"/>
      <c r="C48" s="378">
        <v>51086</v>
      </c>
      <c r="D48" s="379" t="s">
        <v>799</v>
      </c>
      <c r="E48" s="402">
        <v>52.38</v>
      </c>
      <c r="F48" s="683">
        <f>E48*1.2</f>
        <v>62.856000000000002</v>
      </c>
      <c r="G48" s="403">
        <v>42.86</v>
      </c>
      <c r="H48" s="685">
        <v>51.43</v>
      </c>
    </row>
    <row r="49" spans="1:9" ht="20.25" customHeight="1">
      <c r="A49" s="366"/>
      <c r="B49" s="366"/>
      <c r="C49" s="378">
        <v>52125</v>
      </c>
      <c r="D49" s="379" t="s">
        <v>800</v>
      </c>
      <c r="E49" s="402">
        <v>42.02</v>
      </c>
      <c r="F49" s="683">
        <v>50.42</v>
      </c>
      <c r="G49" s="403">
        <v>34.380000000000003</v>
      </c>
      <c r="H49" s="685">
        <v>41.26</v>
      </c>
    </row>
    <row r="50" spans="1:9" ht="20.25" customHeight="1">
      <c r="A50" s="366"/>
      <c r="B50" s="366"/>
      <c r="C50" s="378">
        <v>50672</v>
      </c>
      <c r="D50" s="379" t="s">
        <v>801</v>
      </c>
      <c r="E50" s="402">
        <v>83.02</v>
      </c>
      <c r="F50" s="683">
        <v>99.62</v>
      </c>
      <c r="G50" s="403">
        <v>68.790000000000006</v>
      </c>
      <c r="H50" s="685">
        <v>82.55</v>
      </c>
    </row>
    <row r="51" spans="1:9" s="1259" customFormat="1" ht="20.25" customHeight="1">
      <c r="A51" s="366"/>
      <c r="B51" s="366"/>
      <c r="C51" s="378">
        <v>50287</v>
      </c>
      <c r="D51" s="379" t="s">
        <v>1817</v>
      </c>
      <c r="E51" s="402">
        <f>F51/1.2</f>
        <v>162.51666666666668</v>
      </c>
      <c r="F51" s="683">
        <v>195.02</v>
      </c>
      <c r="G51" s="403">
        <v>138.72</v>
      </c>
      <c r="H51" s="685">
        <f t="shared" ref="H51" si="1">G51*1.2</f>
        <v>166.464</v>
      </c>
    </row>
    <row r="52" spans="1:9" ht="20.25" customHeight="1">
      <c r="A52" s="366"/>
      <c r="B52" s="366"/>
      <c r="C52" s="378">
        <v>50452</v>
      </c>
      <c r="D52" s="379" t="s">
        <v>802</v>
      </c>
      <c r="E52" s="402">
        <v>98.91</v>
      </c>
      <c r="F52" s="683">
        <f>E52*1.2</f>
        <v>118.69199999999999</v>
      </c>
      <c r="G52" s="403">
        <v>81.95</v>
      </c>
      <c r="H52" s="685">
        <f t="shared" ref="H52:H111" si="2">G52*1.2</f>
        <v>98.34</v>
      </c>
    </row>
    <row r="53" spans="1:9" ht="20.25" customHeight="1">
      <c r="A53" s="366"/>
      <c r="B53" s="366"/>
      <c r="C53" s="378">
        <v>6509</v>
      </c>
      <c r="D53" s="379" t="s">
        <v>803</v>
      </c>
      <c r="E53" s="402">
        <f t="shared" ref="E53:E93" si="3">F53/1.2</f>
        <v>84.166666666666671</v>
      </c>
      <c r="F53" s="683">
        <v>101</v>
      </c>
      <c r="G53" s="403">
        <f t="shared" si="0"/>
        <v>71.666666666666671</v>
      </c>
      <c r="H53" s="686">
        <v>86</v>
      </c>
    </row>
    <row r="54" spans="1:9" ht="20.25" customHeight="1">
      <c r="A54" s="366"/>
      <c r="B54" s="366"/>
      <c r="C54" s="378">
        <v>50453</v>
      </c>
      <c r="D54" s="379" t="s">
        <v>804</v>
      </c>
      <c r="E54" s="402">
        <v>127.75</v>
      </c>
      <c r="F54" s="683">
        <f t="shared" ref="F54:F111" si="4">E54*1.2</f>
        <v>153.29999999999998</v>
      </c>
      <c r="G54" s="403">
        <v>105.85</v>
      </c>
      <c r="H54" s="685">
        <f t="shared" si="2"/>
        <v>127.01999999999998</v>
      </c>
    </row>
    <row r="55" spans="1:9" ht="20.25" customHeight="1">
      <c r="A55" s="366"/>
      <c r="B55" s="366"/>
      <c r="C55" s="378">
        <v>51484</v>
      </c>
      <c r="D55" s="405" t="s">
        <v>805</v>
      </c>
      <c r="E55" s="402">
        <v>138.25</v>
      </c>
      <c r="F55" s="683">
        <f t="shared" si="4"/>
        <v>165.9</v>
      </c>
      <c r="G55" s="403">
        <v>113.11</v>
      </c>
      <c r="H55" s="685">
        <f t="shared" si="2"/>
        <v>135.732</v>
      </c>
    </row>
    <row r="56" spans="1:9" ht="20.25" customHeight="1">
      <c r="A56" s="366"/>
      <c r="B56" s="366"/>
      <c r="C56" s="406">
        <v>50287</v>
      </c>
      <c r="D56" s="405" t="s">
        <v>806</v>
      </c>
      <c r="E56" s="407">
        <v>162.52000000000001</v>
      </c>
      <c r="F56" s="684">
        <v>195.02</v>
      </c>
      <c r="G56" s="407">
        <v>146.27000000000001</v>
      </c>
      <c r="H56" s="684">
        <v>175.52</v>
      </c>
      <c r="I56" s="408"/>
    </row>
    <row r="57" spans="1:9" ht="20.25" customHeight="1">
      <c r="A57" s="366"/>
      <c r="B57" s="366"/>
      <c r="C57" s="406">
        <v>51618</v>
      </c>
      <c r="D57" s="405" t="s">
        <v>807</v>
      </c>
      <c r="E57" s="407">
        <v>210</v>
      </c>
      <c r="F57" s="684">
        <v>252</v>
      </c>
      <c r="G57" s="407">
        <v>174</v>
      </c>
      <c r="H57" s="684">
        <f t="shared" si="2"/>
        <v>208.79999999999998</v>
      </c>
      <c r="I57" s="408"/>
    </row>
    <row r="58" spans="1:9" ht="20.25" customHeight="1">
      <c r="A58" s="366"/>
      <c r="B58" s="366"/>
      <c r="C58" s="406">
        <v>50454</v>
      </c>
      <c r="D58" s="405" t="s">
        <v>808</v>
      </c>
      <c r="E58" s="407">
        <v>178.85</v>
      </c>
      <c r="F58" s="684">
        <f t="shared" si="4"/>
        <v>214.61999999999998</v>
      </c>
      <c r="G58" s="407">
        <v>148.19</v>
      </c>
      <c r="H58" s="684">
        <f t="shared" si="2"/>
        <v>177.828</v>
      </c>
      <c r="I58" s="408"/>
    </row>
    <row r="59" spans="1:9" ht="20.25" customHeight="1">
      <c r="A59" s="366"/>
      <c r="B59" s="366"/>
      <c r="C59" s="406">
        <v>15252</v>
      </c>
      <c r="D59" s="405" t="s">
        <v>809</v>
      </c>
      <c r="E59" s="407">
        <v>193.42</v>
      </c>
      <c r="F59" s="684">
        <v>232.1</v>
      </c>
      <c r="G59" s="407">
        <f t="shared" si="0"/>
        <v>174.08333333333334</v>
      </c>
      <c r="H59" s="684">
        <v>208.9</v>
      </c>
      <c r="I59" s="408"/>
    </row>
    <row r="60" spans="1:9" ht="20.25" customHeight="1">
      <c r="A60" s="366"/>
      <c r="B60" s="366"/>
      <c r="C60" s="378">
        <v>10483</v>
      </c>
      <c r="D60" s="379" t="s">
        <v>810</v>
      </c>
      <c r="E60" s="402">
        <f t="shared" si="3"/>
        <v>170</v>
      </c>
      <c r="F60" s="683">
        <v>204</v>
      </c>
      <c r="G60" s="403">
        <f t="shared" si="0"/>
        <v>144.16666666666669</v>
      </c>
      <c r="H60" s="685">
        <v>173</v>
      </c>
    </row>
    <row r="61" spans="1:9" ht="20.25" customHeight="1">
      <c r="A61" s="366"/>
      <c r="B61" s="366"/>
      <c r="C61" s="382">
        <v>50455</v>
      </c>
      <c r="D61" s="379" t="s">
        <v>811</v>
      </c>
      <c r="E61" s="402">
        <v>184.17</v>
      </c>
      <c r="F61" s="683">
        <f t="shared" si="4"/>
        <v>221.00399999999999</v>
      </c>
      <c r="G61" s="404">
        <v>152.6</v>
      </c>
      <c r="H61" s="685">
        <f t="shared" si="2"/>
        <v>183.11999999999998</v>
      </c>
    </row>
    <row r="62" spans="1:9" ht="20.25" customHeight="1">
      <c r="A62" s="366"/>
      <c r="B62" s="366"/>
      <c r="C62" s="382">
        <v>11448</v>
      </c>
      <c r="D62" s="379" t="s">
        <v>812</v>
      </c>
      <c r="E62" s="402">
        <v>269.19</v>
      </c>
      <c r="F62" s="683">
        <v>323.02999999999997</v>
      </c>
      <c r="G62" s="404">
        <v>254.24</v>
      </c>
      <c r="H62" s="685">
        <f t="shared" si="2"/>
        <v>305.08800000000002</v>
      </c>
    </row>
    <row r="63" spans="1:9" ht="20.25" customHeight="1">
      <c r="A63" s="366"/>
      <c r="B63" s="366" t="s">
        <v>813</v>
      </c>
      <c r="C63" s="382">
        <v>11190</v>
      </c>
      <c r="D63" s="379" t="s">
        <v>814</v>
      </c>
      <c r="E63" s="402">
        <f t="shared" si="3"/>
        <v>215.83333333333334</v>
      </c>
      <c r="F63" s="683">
        <v>259</v>
      </c>
      <c r="G63" s="403">
        <f t="shared" si="0"/>
        <v>183.33333333333334</v>
      </c>
      <c r="H63" s="685">
        <v>220</v>
      </c>
    </row>
    <row r="64" spans="1:9" ht="20.25" customHeight="1">
      <c r="A64" s="366"/>
      <c r="B64" s="366"/>
      <c r="C64" s="378">
        <v>50176</v>
      </c>
      <c r="D64" s="379" t="s">
        <v>815</v>
      </c>
      <c r="E64" s="402">
        <v>190.4</v>
      </c>
      <c r="F64" s="683">
        <f t="shared" si="4"/>
        <v>228.48</v>
      </c>
      <c r="G64" s="403">
        <f t="shared" si="0"/>
        <v>157.75833333333335</v>
      </c>
      <c r="H64" s="685">
        <v>189.31</v>
      </c>
    </row>
    <row r="65" spans="1:8" ht="20.25" customHeight="1">
      <c r="A65" s="366"/>
      <c r="B65" s="366"/>
      <c r="C65" s="378">
        <v>10127</v>
      </c>
      <c r="D65" s="379" t="s">
        <v>816</v>
      </c>
      <c r="E65" s="402">
        <f t="shared" si="3"/>
        <v>300.83333333333337</v>
      </c>
      <c r="F65" s="683">
        <v>361</v>
      </c>
      <c r="G65" s="403">
        <f t="shared" si="0"/>
        <v>255.83333333333334</v>
      </c>
      <c r="H65" s="685">
        <v>307</v>
      </c>
    </row>
    <row r="66" spans="1:8" ht="20.25" customHeight="1">
      <c r="A66" s="366"/>
      <c r="B66" s="366"/>
      <c r="C66" s="382">
        <v>7478</v>
      </c>
      <c r="D66" s="383" t="s">
        <v>817</v>
      </c>
      <c r="E66" s="402">
        <v>241.33</v>
      </c>
      <c r="F66" s="683">
        <v>289.60000000000002</v>
      </c>
      <c r="G66" s="402">
        <v>199.96</v>
      </c>
      <c r="H66" s="683">
        <v>239.95</v>
      </c>
    </row>
    <row r="67" spans="1:8" ht="20.25" customHeight="1">
      <c r="A67" s="366"/>
      <c r="B67" s="366"/>
      <c r="C67" s="378">
        <v>8572</v>
      </c>
      <c r="D67" s="379" t="s">
        <v>818</v>
      </c>
      <c r="E67" s="402">
        <v>335.13</v>
      </c>
      <c r="F67" s="683">
        <v>402.16</v>
      </c>
      <c r="G67" s="404">
        <v>277.68</v>
      </c>
      <c r="H67" s="685">
        <v>333.22</v>
      </c>
    </row>
    <row r="68" spans="1:8" ht="24" customHeight="1">
      <c r="A68" s="366"/>
      <c r="B68" s="366"/>
      <c r="C68" s="378">
        <v>5909</v>
      </c>
      <c r="D68" s="379" t="s">
        <v>819</v>
      </c>
      <c r="E68" s="402">
        <v>987</v>
      </c>
      <c r="F68" s="683">
        <f t="shared" si="4"/>
        <v>1184.3999999999999</v>
      </c>
      <c r="G68" s="404">
        <f t="shared" ref="G68:G103" si="5">E68*0.95</f>
        <v>937.65</v>
      </c>
      <c r="H68" s="686">
        <f t="shared" si="2"/>
        <v>1125.1799999999998</v>
      </c>
    </row>
    <row r="69" spans="1:8" ht="20.25" customHeight="1">
      <c r="A69" s="366"/>
      <c r="B69" s="366"/>
      <c r="C69" s="382">
        <v>8304</v>
      </c>
      <c r="D69" s="383" t="s">
        <v>820</v>
      </c>
      <c r="E69" s="402">
        <v>416.5</v>
      </c>
      <c r="F69" s="683">
        <f t="shared" si="4"/>
        <v>499.79999999999995</v>
      </c>
      <c r="G69" s="402">
        <v>345.1</v>
      </c>
      <c r="H69" s="683">
        <f t="shared" si="2"/>
        <v>414.12</v>
      </c>
    </row>
    <row r="70" spans="1:8" ht="20.25" customHeight="1">
      <c r="A70" s="366"/>
      <c r="B70" s="366"/>
      <c r="C70" s="382">
        <v>10128</v>
      </c>
      <c r="D70" s="383" t="s">
        <v>821</v>
      </c>
      <c r="E70" s="402">
        <f t="shared" si="3"/>
        <v>1098.3333333333335</v>
      </c>
      <c r="F70" s="683">
        <v>1318</v>
      </c>
      <c r="G70" s="402">
        <f>H70/1.2</f>
        <v>933.33333333333337</v>
      </c>
      <c r="H70" s="683">
        <v>1120</v>
      </c>
    </row>
    <row r="71" spans="1:8" ht="20.25" customHeight="1">
      <c r="A71" s="366"/>
      <c r="B71" s="366"/>
      <c r="C71" s="382">
        <v>51473</v>
      </c>
      <c r="D71" s="383" t="s">
        <v>822</v>
      </c>
      <c r="E71" s="402">
        <v>899.51</v>
      </c>
      <c r="F71" s="683">
        <f t="shared" si="4"/>
        <v>1079.412</v>
      </c>
      <c r="G71" s="402">
        <v>735.97</v>
      </c>
      <c r="H71" s="683">
        <f t="shared" si="2"/>
        <v>883.16399999999999</v>
      </c>
    </row>
    <row r="72" spans="1:8" ht="20.25" customHeight="1">
      <c r="A72" s="366"/>
      <c r="B72" s="366"/>
      <c r="C72" s="378">
        <v>51472</v>
      </c>
      <c r="D72" s="379" t="s">
        <v>823</v>
      </c>
      <c r="E72" s="402">
        <v>1011.98</v>
      </c>
      <c r="F72" s="683">
        <f t="shared" si="4"/>
        <v>1214.376</v>
      </c>
      <c r="G72" s="404">
        <v>827.98</v>
      </c>
      <c r="H72" s="685">
        <f t="shared" si="2"/>
        <v>993.57600000000002</v>
      </c>
    </row>
    <row r="73" spans="1:8" ht="15">
      <c r="A73" s="366"/>
      <c r="B73" s="366"/>
      <c r="C73" s="367"/>
      <c r="D73" s="367"/>
      <c r="E73" s="388"/>
      <c r="F73" s="388"/>
      <c r="G73" s="367"/>
      <c r="H73" s="367"/>
    </row>
    <row r="74" spans="1:8" ht="60.6" customHeight="1">
      <c r="A74" s="366"/>
      <c r="B74" s="366"/>
      <c r="C74" s="1411" t="s">
        <v>824</v>
      </c>
      <c r="D74" s="1412"/>
      <c r="E74" s="1412"/>
      <c r="F74" s="1412"/>
      <c r="G74" s="1412"/>
      <c r="H74" s="1413"/>
    </row>
    <row r="75" spans="1:8">
      <c r="A75" s="366"/>
      <c r="B75" s="366"/>
      <c r="C75" s="1414" t="s">
        <v>825</v>
      </c>
      <c r="D75" s="1415"/>
      <c r="E75" s="1415"/>
      <c r="F75" s="1415"/>
      <c r="G75" s="1415"/>
      <c r="H75" s="1416"/>
    </row>
    <row r="76" spans="1:8" ht="31.5" customHeight="1">
      <c r="A76" s="366"/>
      <c r="B76" s="369"/>
      <c r="C76" s="396"/>
      <c r="D76" s="397"/>
      <c r="E76" s="398" t="s">
        <v>760</v>
      </c>
      <c r="F76" s="399" t="s">
        <v>760</v>
      </c>
      <c r="G76" s="398" t="s">
        <v>418</v>
      </c>
      <c r="H76" s="398" t="s">
        <v>418</v>
      </c>
    </row>
    <row r="77" spans="1:8" ht="63">
      <c r="A77" s="366"/>
      <c r="B77" s="369"/>
      <c r="C77" s="400" t="s">
        <v>1</v>
      </c>
      <c r="D77" s="401" t="s">
        <v>761</v>
      </c>
      <c r="E77" s="400" t="s">
        <v>789</v>
      </c>
      <c r="F77" s="401" t="s">
        <v>763</v>
      </c>
      <c r="G77" s="400" t="s">
        <v>789</v>
      </c>
      <c r="H77" s="400" t="s">
        <v>764</v>
      </c>
    </row>
    <row r="78" spans="1:8" ht="22.5" customHeight="1">
      <c r="A78" s="366"/>
      <c r="B78" s="366"/>
      <c r="C78" s="378">
        <v>9615</v>
      </c>
      <c r="D78" s="379" t="s">
        <v>826</v>
      </c>
      <c r="E78" s="403">
        <v>56.47</v>
      </c>
      <c r="F78" s="409">
        <v>67.760000000000005</v>
      </c>
      <c r="G78" s="403">
        <v>46.21</v>
      </c>
      <c r="H78" s="410">
        <v>55.45</v>
      </c>
    </row>
    <row r="79" spans="1:8" ht="22.5" customHeight="1">
      <c r="A79" s="366"/>
      <c r="B79" s="366"/>
      <c r="C79" s="378">
        <v>51085</v>
      </c>
      <c r="D79" s="379" t="s">
        <v>827</v>
      </c>
      <c r="E79" s="403">
        <v>70.05</v>
      </c>
      <c r="F79" s="409">
        <f t="shared" si="4"/>
        <v>84.059999999999988</v>
      </c>
      <c r="G79" s="403">
        <v>57.31</v>
      </c>
      <c r="H79" s="410">
        <v>68.77</v>
      </c>
    </row>
    <row r="80" spans="1:8" ht="22.5" customHeight="1">
      <c r="A80" s="366"/>
      <c r="B80" s="366"/>
      <c r="C80" s="378">
        <v>51481</v>
      </c>
      <c r="D80" s="379" t="s">
        <v>828</v>
      </c>
      <c r="E80" s="403">
        <v>76.27</v>
      </c>
      <c r="F80" s="409">
        <f t="shared" si="4"/>
        <v>91.523999999999987</v>
      </c>
      <c r="G80" s="403">
        <v>62.41</v>
      </c>
      <c r="H80" s="410">
        <f t="shared" si="2"/>
        <v>74.891999999999996</v>
      </c>
    </row>
    <row r="81" spans="1:8" ht="22.5" customHeight="1">
      <c r="A81" s="366"/>
      <c r="B81" s="366"/>
      <c r="C81" s="378">
        <v>5304</v>
      </c>
      <c r="D81" s="379" t="s">
        <v>829</v>
      </c>
      <c r="E81" s="403">
        <v>28.8</v>
      </c>
      <c r="F81" s="409">
        <f t="shared" si="4"/>
        <v>34.56</v>
      </c>
      <c r="G81" s="403">
        <f t="shared" si="5"/>
        <v>27.36</v>
      </c>
      <c r="H81" s="410">
        <f t="shared" si="2"/>
        <v>32.832000000000001</v>
      </c>
    </row>
    <row r="82" spans="1:8" ht="22.5" customHeight="1">
      <c r="A82" s="366"/>
      <c r="B82" s="366"/>
      <c r="C82" s="378">
        <v>51088</v>
      </c>
      <c r="D82" s="379" t="s">
        <v>830</v>
      </c>
      <c r="E82" s="403">
        <v>109.14</v>
      </c>
      <c r="F82" s="409">
        <f t="shared" si="4"/>
        <v>130.96799999999999</v>
      </c>
      <c r="G82" s="403">
        <v>108.65</v>
      </c>
      <c r="H82" s="410">
        <f t="shared" si="2"/>
        <v>130.38</v>
      </c>
    </row>
    <row r="83" spans="1:8" ht="22.5" customHeight="1">
      <c r="A83" s="366"/>
      <c r="B83" s="366"/>
      <c r="C83" s="378">
        <v>9620</v>
      </c>
      <c r="D83" s="379" t="s">
        <v>830</v>
      </c>
      <c r="E83" s="403">
        <v>88.32</v>
      </c>
      <c r="F83" s="409">
        <f t="shared" si="4"/>
        <v>105.98399999999999</v>
      </c>
      <c r="G83" s="403">
        <f t="shared" si="5"/>
        <v>83.903999999999996</v>
      </c>
      <c r="H83" s="410">
        <f t="shared" si="2"/>
        <v>100.6848</v>
      </c>
    </row>
    <row r="84" spans="1:8" ht="22.5" customHeight="1">
      <c r="A84" s="366"/>
      <c r="B84" s="366"/>
      <c r="C84" s="378">
        <v>51087</v>
      </c>
      <c r="D84" s="379" t="s">
        <v>831</v>
      </c>
      <c r="E84" s="403">
        <v>132.79</v>
      </c>
      <c r="F84" s="409">
        <v>159.35</v>
      </c>
      <c r="G84" s="403">
        <v>108.65</v>
      </c>
      <c r="H84" s="410">
        <f t="shared" si="2"/>
        <v>130.38</v>
      </c>
    </row>
    <row r="85" spans="1:8" ht="22.5" customHeight="1">
      <c r="A85" s="366"/>
      <c r="B85" s="366"/>
      <c r="C85" s="378">
        <v>50290</v>
      </c>
      <c r="D85" s="379" t="s">
        <v>832</v>
      </c>
      <c r="E85" s="403">
        <v>105.5</v>
      </c>
      <c r="F85" s="409">
        <v>126.6</v>
      </c>
      <c r="G85" s="403">
        <v>94.95</v>
      </c>
      <c r="H85" s="410">
        <v>113.94</v>
      </c>
    </row>
    <row r="86" spans="1:8" ht="22.5" customHeight="1">
      <c r="A86" s="366"/>
      <c r="B86" s="366"/>
      <c r="C86" s="378">
        <v>15251</v>
      </c>
      <c r="D86" s="379" t="s">
        <v>833</v>
      </c>
      <c r="E86" s="403">
        <v>120.6</v>
      </c>
      <c r="F86" s="409">
        <v>144.72</v>
      </c>
      <c r="G86" s="403">
        <f t="shared" ref="G86:G87" si="6">H86/1.2</f>
        <v>108.54166666666667</v>
      </c>
      <c r="H86" s="410">
        <v>130.25</v>
      </c>
    </row>
    <row r="87" spans="1:8" ht="22.5" customHeight="1">
      <c r="A87" s="366"/>
      <c r="B87" s="366"/>
      <c r="C87" s="378">
        <v>10622</v>
      </c>
      <c r="D87" s="379" t="s">
        <v>834</v>
      </c>
      <c r="E87" s="403">
        <v>112.48</v>
      </c>
      <c r="F87" s="409">
        <f t="shared" si="4"/>
        <v>134.976</v>
      </c>
      <c r="G87" s="403">
        <f t="shared" si="6"/>
        <v>97.283333333333331</v>
      </c>
      <c r="H87" s="410">
        <v>116.74</v>
      </c>
    </row>
    <row r="88" spans="1:8" ht="22.5" customHeight="1">
      <c r="A88" s="366"/>
      <c r="B88" s="366"/>
      <c r="C88" s="378">
        <v>2693</v>
      </c>
      <c r="D88" s="379" t="s">
        <v>835</v>
      </c>
      <c r="E88" s="403">
        <v>91</v>
      </c>
      <c r="F88" s="409">
        <f t="shared" si="4"/>
        <v>109.2</v>
      </c>
      <c r="G88" s="403">
        <f t="shared" si="5"/>
        <v>86.45</v>
      </c>
      <c r="H88" s="410">
        <f t="shared" si="2"/>
        <v>103.74</v>
      </c>
    </row>
    <row r="89" spans="1:8" ht="22.5" customHeight="1">
      <c r="A89" s="366"/>
      <c r="B89" s="366"/>
      <c r="C89" s="378">
        <v>10731</v>
      </c>
      <c r="D89" s="379" t="s">
        <v>836</v>
      </c>
      <c r="E89" s="403">
        <v>122.29</v>
      </c>
      <c r="F89" s="409">
        <f t="shared" si="4"/>
        <v>146.74799999999999</v>
      </c>
      <c r="G89" s="403">
        <f>H89/1.2</f>
        <v>105.75833333333334</v>
      </c>
      <c r="H89" s="410">
        <v>126.91</v>
      </c>
    </row>
    <row r="90" spans="1:8" ht="38.25" customHeight="1">
      <c r="A90" s="366"/>
      <c r="B90" s="366"/>
      <c r="C90" s="378">
        <v>51467</v>
      </c>
      <c r="D90" s="379" t="s">
        <v>837</v>
      </c>
      <c r="E90" s="403">
        <v>173.9</v>
      </c>
      <c r="F90" s="409">
        <v>208.68</v>
      </c>
      <c r="G90" s="403">
        <v>150.4</v>
      </c>
      <c r="H90" s="410">
        <f t="shared" si="2"/>
        <v>180.48</v>
      </c>
    </row>
    <row r="91" spans="1:8" ht="22.5" customHeight="1">
      <c r="A91" s="366"/>
      <c r="B91" s="366"/>
      <c r="C91" s="378">
        <v>50943</v>
      </c>
      <c r="D91" s="379" t="s">
        <v>838</v>
      </c>
      <c r="E91" s="403">
        <v>162.16999999999999</v>
      </c>
      <c r="F91" s="409">
        <f t="shared" si="4"/>
        <v>194.60399999999998</v>
      </c>
      <c r="G91" s="403">
        <v>140.26</v>
      </c>
      <c r="H91" s="410">
        <f t="shared" si="2"/>
        <v>168.31199999999998</v>
      </c>
    </row>
    <row r="92" spans="1:8" ht="22.5" customHeight="1">
      <c r="A92" s="366"/>
      <c r="B92" s="366"/>
      <c r="C92" s="378">
        <v>50291</v>
      </c>
      <c r="D92" s="379" t="s">
        <v>839</v>
      </c>
      <c r="E92" s="411">
        <v>260.52</v>
      </c>
      <c r="F92" s="675">
        <v>312.62</v>
      </c>
      <c r="G92" s="674">
        <v>234.47</v>
      </c>
      <c r="H92" s="677">
        <v>281.36</v>
      </c>
    </row>
    <row r="93" spans="1:8" ht="22.5" customHeight="1">
      <c r="A93" s="366"/>
      <c r="B93" s="366"/>
      <c r="C93" s="378">
        <v>51089</v>
      </c>
      <c r="D93" s="379" t="s">
        <v>840</v>
      </c>
      <c r="E93" s="412">
        <f t="shared" si="3"/>
        <v>354.64166666666665</v>
      </c>
      <c r="F93" s="676">
        <v>425.57</v>
      </c>
      <c r="G93" s="674">
        <f>H93/1.2</f>
        <v>312.45833333333331</v>
      </c>
      <c r="H93" s="677">
        <v>374.95</v>
      </c>
    </row>
    <row r="94" spans="1:8" ht="22.5" customHeight="1">
      <c r="A94" s="366"/>
      <c r="B94" s="366"/>
      <c r="C94" s="378">
        <v>51489</v>
      </c>
      <c r="D94" s="379" t="s">
        <v>841</v>
      </c>
      <c r="E94" s="411">
        <v>327.36</v>
      </c>
      <c r="F94" s="676">
        <f t="shared" si="4"/>
        <v>392.83199999999999</v>
      </c>
      <c r="G94" s="674">
        <v>288.16000000000003</v>
      </c>
      <c r="H94" s="677">
        <v>345.79</v>
      </c>
    </row>
    <row r="95" spans="1:8" ht="22.5" customHeight="1">
      <c r="A95" s="366"/>
      <c r="B95" s="366"/>
      <c r="C95" s="378">
        <v>51488</v>
      </c>
      <c r="D95" s="379" t="s">
        <v>842</v>
      </c>
      <c r="E95" s="411">
        <v>395.19</v>
      </c>
      <c r="F95" s="676">
        <f t="shared" si="4"/>
        <v>474.22799999999995</v>
      </c>
      <c r="G95" s="674">
        <v>347.87</v>
      </c>
      <c r="H95" s="678">
        <f t="shared" si="2"/>
        <v>417.44400000000002</v>
      </c>
    </row>
    <row r="96" spans="1:8" ht="22.5" customHeight="1">
      <c r="A96" s="366"/>
      <c r="B96" s="366"/>
      <c r="C96" s="378">
        <v>7531</v>
      </c>
      <c r="D96" s="379" t="s">
        <v>843</v>
      </c>
      <c r="E96" s="403">
        <v>266.02999999999997</v>
      </c>
      <c r="F96" s="409">
        <f t="shared" si="4"/>
        <v>319.23599999999993</v>
      </c>
      <c r="G96" s="403">
        <v>230.08</v>
      </c>
      <c r="H96" s="410">
        <v>276.10000000000002</v>
      </c>
    </row>
    <row r="97" spans="1:8" ht="22.5" customHeight="1">
      <c r="A97" s="366"/>
      <c r="B97" s="366"/>
      <c r="C97" s="378">
        <v>51490</v>
      </c>
      <c r="D97" s="379" t="s">
        <v>844</v>
      </c>
      <c r="E97" s="403">
        <v>456.7</v>
      </c>
      <c r="F97" s="409">
        <v>548.04</v>
      </c>
      <c r="G97" s="403">
        <v>402.01</v>
      </c>
      <c r="H97" s="410">
        <f t="shared" si="2"/>
        <v>482.41199999999998</v>
      </c>
    </row>
    <row r="98" spans="1:8" ht="22.5" customHeight="1">
      <c r="A98" s="366"/>
      <c r="B98" s="366"/>
      <c r="C98" s="378">
        <v>51491</v>
      </c>
      <c r="D98" s="379" t="s">
        <v>845</v>
      </c>
      <c r="E98" s="403">
        <v>588.74</v>
      </c>
      <c r="F98" s="409">
        <v>706.49</v>
      </c>
      <c r="G98" s="403">
        <v>481.7</v>
      </c>
      <c r="H98" s="410">
        <v>578.04</v>
      </c>
    </row>
    <row r="99" spans="1:8" ht="22.5" customHeight="1">
      <c r="A99" s="366"/>
      <c r="B99" s="366"/>
      <c r="C99" s="378">
        <v>7532</v>
      </c>
      <c r="D99" s="379" t="s">
        <v>846</v>
      </c>
      <c r="E99" s="403">
        <v>374.26</v>
      </c>
      <c r="F99" s="409">
        <f t="shared" si="4"/>
        <v>449.11199999999997</v>
      </c>
      <c r="G99" s="403">
        <f t="shared" ref="G99:G100" si="7">H99/1.2</f>
        <v>324.01666666666665</v>
      </c>
      <c r="H99" s="410">
        <v>388.82</v>
      </c>
    </row>
    <row r="100" spans="1:8" ht="22.5" customHeight="1">
      <c r="A100" s="366"/>
      <c r="B100" s="366"/>
      <c r="C100" s="378">
        <v>7477</v>
      </c>
      <c r="D100" s="379" t="s">
        <v>847</v>
      </c>
      <c r="E100" s="403">
        <v>516.15</v>
      </c>
      <c r="F100" s="409">
        <f t="shared" si="4"/>
        <v>619.38</v>
      </c>
      <c r="G100" s="403">
        <f t="shared" si="7"/>
        <v>446.4</v>
      </c>
      <c r="H100" s="410">
        <v>535.67999999999995</v>
      </c>
    </row>
    <row r="101" spans="1:8" hidden="1">
      <c r="A101" s="366"/>
      <c r="B101" s="366"/>
      <c r="C101" s="378">
        <v>5910</v>
      </c>
      <c r="D101" s="379" t="s">
        <v>847</v>
      </c>
      <c r="E101" s="403">
        <v>1396.78</v>
      </c>
      <c r="F101" s="409">
        <f t="shared" si="4"/>
        <v>1676.136</v>
      </c>
      <c r="G101" s="403">
        <f t="shared" si="5"/>
        <v>1326.9409999999998</v>
      </c>
      <c r="H101" s="410">
        <f t="shared" si="2"/>
        <v>1592.3291999999997</v>
      </c>
    </row>
    <row r="102" spans="1:8" ht="34.5" customHeight="1">
      <c r="A102" s="366"/>
      <c r="B102" s="366"/>
      <c r="C102" s="378">
        <v>50942</v>
      </c>
      <c r="D102" s="379" t="s">
        <v>848</v>
      </c>
      <c r="E102" s="403">
        <v>606.79999999999995</v>
      </c>
      <c r="F102" s="409">
        <f>E102*1.2</f>
        <v>728.16</v>
      </c>
      <c r="G102" s="403">
        <v>524.79999999999995</v>
      </c>
      <c r="H102" s="410">
        <f>G102*1.2</f>
        <v>629.75999999999988</v>
      </c>
    </row>
    <row r="103" spans="1:8" ht="36.75" customHeight="1">
      <c r="A103" s="366"/>
      <c r="B103" s="366"/>
      <c r="C103" s="378">
        <v>5909</v>
      </c>
      <c r="D103" s="379" t="s">
        <v>849</v>
      </c>
      <c r="E103" s="403">
        <v>987</v>
      </c>
      <c r="F103" s="409">
        <f t="shared" si="4"/>
        <v>1184.3999999999999</v>
      </c>
      <c r="G103" s="403">
        <f t="shared" si="5"/>
        <v>937.65</v>
      </c>
      <c r="H103" s="410">
        <f t="shared" si="2"/>
        <v>1125.1799999999998</v>
      </c>
    </row>
    <row r="104" spans="1:8" ht="22.5" customHeight="1">
      <c r="A104" s="366"/>
      <c r="B104" s="366"/>
      <c r="C104" s="378">
        <v>7476</v>
      </c>
      <c r="D104" s="379" t="s">
        <v>850</v>
      </c>
      <c r="E104" s="403">
        <v>797.35</v>
      </c>
      <c r="F104" s="409">
        <f>E104*1.2</f>
        <v>956.81999999999994</v>
      </c>
      <c r="G104" s="403">
        <v>689.6</v>
      </c>
      <c r="H104" s="410">
        <f t="shared" si="2"/>
        <v>827.52</v>
      </c>
    </row>
    <row r="105" spans="1:8" ht="15">
      <c r="A105" s="366"/>
      <c r="B105" s="366"/>
      <c r="C105" s="367"/>
      <c r="D105" s="367"/>
      <c r="E105" s="388"/>
      <c r="F105" s="388"/>
      <c r="G105" s="367"/>
      <c r="H105" s="367"/>
    </row>
    <row r="106" spans="1:8" ht="30">
      <c r="A106" s="366"/>
      <c r="B106" s="369"/>
      <c r="C106" s="1396" t="s">
        <v>851</v>
      </c>
      <c r="D106" s="1396"/>
      <c r="E106" s="1396"/>
      <c r="F106" s="1396"/>
      <c r="G106" s="1396"/>
      <c r="H106" s="1417"/>
    </row>
    <row r="107" spans="1:8" ht="27.75">
      <c r="A107" s="366"/>
      <c r="B107" s="369"/>
      <c r="C107" s="413"/>
      <c r="D107" s="414" t="s">
        <v>787</v>
      </c>
      <c r="E107" s="413"/>
      <c r="F107" s="413"/>
      <c r="G107" s="413"/>
      <c r="H107" s="415"/>
    </row>
    <row r="108" spans="1:8" ht="31.5">
      <c r="A108" s="366"/>
      <c r="B108" s="369"/>
      <c r="C108" s="396"/>
      <c r="D108" s="397"/>
      <c r="E108" s="398" t="s">
        <v>760</v>
      </c>
      <c r="F108" s="399" t="s">
        <v>760</v>
      </c>
      <c r="G108" s="398" t="s">
        <v>418</v>
      </c>
      <c r="H108" s="398" t="s">
        <v>418</v>
      </c>
    </row>
    <row r="109" spans="1:8" ht="63">
      <c r="A109" s="366"/>
      <c r="B109" s="369"/>
      <c r="C109" s="416" t="s">
        <v>1</v>
      </c>
      <c r="D109" s="417" t="s">
        <v>761</v>
      </c>
      <c r="E109" s="416" t="s">
        <v>762</v>
      </c>
      <c r="F109" s="417" t="s">
        <v>764</v>
      </c>
      <c r="G109" s="416" t="s">
        <v>762</v>
      </c>
      <c r="H109" s="416" t="s">
        <v>763</v>
      </c>
    </row>
    <row r="110" spans="1:8" ht="30" customHeight="1">
      <c r="A110" s="366"/>
      <c r="B110" s="369"/>
      <c r="C110" s="418">
        <v>52126</v>
      </c>
      <c r="D110" s="419" t="s">
        <v>852</v>
      </c>
      <c r="E110" s="420">
        <v>7.8</v>
      </c>
      <c r="F110" s="421">
        <v>9.36</v>
      </c>
      <c r="G110" s="420">
        <v>6.63</v>
      </c>
      <c r="H110" s="421">
        <v>7.96</v>
      </c>
    </row>
    <row r="111" spans="1:8" ht="30" customHeight="1">
      <c r="A111" s="366"/>
      <c r="B111" s="369"/>
      <c r="C111" s="418">
        <v>9634</v>
      </c>
      <c r="D111" s="419" t="s">
        <v>853</v>
      </c>
      <c r="E111" s="420">
        <v>17.22</v>
      </c>
      <c r="F111" s="421">
        <f t="shared" si="4"/>
        <v>20.663999999999998</v>
      </c>
      <c r="G111" s="420">
        <f t="shared" ref="G111:G119" si="8">E111*0.97</f>
        <v>16.703399999999998</v>
      </c>
      <c r="H111" s="421">
        <f t="shared" si="2"/>
        <v>20.044079999999997</v>
      </c>
    </row>
    <row r="112" spans="1:8" ht="34.5" customHeight="1">
      <c r="A112" s="366"/>
      <c r="B112" s="369"/>
      <c r="C112" s="418">
        <v>7628</v>
      </c>
      <c r="D112" s="419" t="s">
        <v>854</v>
      </c>
      <c r="E112" s="420">
        <f t="shared" ref="E112:E115" si="9">F112/1.2</f>
        <v>17.583333333333336</v>
      </c>
      <c r="F112" s="421">
        <v>21.1</v>
      </c>
      <c r="G112" s="420">
        <f t="shared" ref="G112:G115" si="10">H112/1.2</f>
        <v>14.083333333333332</v>
      </c>
      <c r="H112" s="421">
        <v>16.899999999999999</v>
      </c>
    </row>
    <row r="113" spans="1:8" ht="34.5" customHeight="1">
      <c r="A113" s="366"/>
      <c r="B113" s="369"/>
      <c r="C113" s="418">
        <v>7629</v>
      </c>
      <c r="D113" s="419" t="s">
        <v>855</v>
      </c>
      <c r="E113" s="420">
        <f t="shared" si="9"/>
        <v>32.083333333333336</v>
      </c>
      <c r="F113" s="421">
        <v>38.5</v>
      </c>
      <c r="G113" s="420">
        <f t="shared" si="10"/>
        <v>27</v>
      </c>
      <c r="H113" s="421">
        <v>32.4</v>
      </c>
    </row>
    <row r="114" spans="1:8" ht="34.5" customHeight="1">
      <c r="A114" s="366"/>
      <c r="B114" s="369"/>
      <c r="C114" s="418">
        <v>7630</v>
      </c>
      <c r="D114" s="419" t="s">
        <v>856</v>
      </c>
      <c r="E114" s="420">
        <f t="shared" si="9"/>
        <v>32.833333333333336</v>
      </c>
      <c r="F114" s="421">
        <v>39.4</v>
      </c>
      <c r="G114" s="420">
        <v>27.88</v>
      </c>
      <c r="H114" s="421">
        <v>33.5</v>
      </c>
    </row>
    <row r="115" spans="1:8" ht="34.5" customHeight="1">
      <c r="A115" s="366"/>
      <c r="B115" s="369"/>
      <c r="C115" s="418">
        <v>9692</v>
      </c>
      <c r="D115" s="419" t="s">
        <v>857</v>
      </c>
      <c r="E115" s="420">
        <f t="shared" si="9"/>
        <v>51.333333333333336</v>
      </c>
      <c r="F115" s="421">
        <v>61.6</v>
      </c>
      <c r="G115" s="420">
        <f t="shared" si="10"/>
        <v>51.25</v>
      </c>
      <c r="H115" s="421">
        <v>61.5</v>
      </c>
    </row>
    <row r="116" spans="1:8" ht="34.5" customHeight="1">
      <c r="A116" s="366"/>
      <c r="B116" s="369"/>
      <c r="C116" s="418">
        <v>50507</v>
      </c>
      <c r="D116" s="419" t="s">
        <v>858</v>
      </c>
      <c r="E116" s="420">
        <v>49.2</v>
      </c>
      <c r="F116" s="421">
        <f t="shared" ref="F116:F119" si="11">E116*1.2</f>
        <v>59.04</v>
      </c>
      <c r="G116" s="420">
        <v>43.47</v>
      </c>
      <c r="H116" s="421">
        <f t="shared" ref="H116:H122" si="12">G116*1.2</f>
        <v>52.163999999999994</v>
      </c>
    </row>
    <row r="117" spans="1:8" ht="34.5" customHeight="1">
      <c r="A117" s="366"/>
      <c r="B117" s="369"/>
      <c r="C117" s="418">
        <v>7632</v>
      </c>
      <c r="D117" s="419" t="s">
        <v>859</v>
      </c>
      <c r="E117" s="420">
        <v>51.68</v>
      </c>
      <c r="F117" s="421">
        <f t="shared" si="11"/>
        <v>62.015999999999998</v>
      </c>
      <c r="G117" s="420">
        <f t="shared" si="8"/>
        <v>50.129599999999996</v>
      </c>
      <c r="H117" s="421">
        <f t="shared" si="12"/>
        <v>60.155519999999996</v>
      </c>
    </row>
    <row r="118" spans="1:8" ht="34.5" customHeight="1">
      <c r="A118" s="366"/>
      <c r="B118" s="369"/>
      <c r="C118" s="418">
        <v>52128</v>
      </c>
      <c r="D118" s="419" t="s">
        <v>860</v>
      </c>
      <c r="E118" s="420">
        <v>63.6</v>
      </c>
      <c r="F118" s="421">
        <v>76.319999999999993</v>
      </c>
      <c r="G118" s="420">
        <f>H118/1.2</f>
        <v>54.058333333333337</v>
      </c>
      <c r="H118" s="421">
        <v>64.87</v>
      </c>
    </row>
    <row r="119" spans="1:8" ht="34.5" customHeight="1">
      <c r="A119" s="366"/>
      <c r="B119" s="369"/>
      <c r="C119" s="418">
        <v>7634</v>
      </c>
      <c r="D119" s="419" t="s">
        <v>861</v>
      </c>
      <c r="E119" s="420">
        <v>66.399999999999991</v>
      </c>
      <c r="F119" s="421">
        <f t="shared" si="11"/>
        <v>79.679999999999993</v>
      </c>
      <c r="G119" s="420">
        <f t="shared" si="8"/>
        <v>64.407999999999987</v>
      </c>
      <c r="H119" s="421">
        <f t="shared" si="12"/>
        <v>77.289599999999979</v>
      </c>
    </row>
    <row r="120" spans="1:8" ht="34.5" customHeight="1">
      <c r="A120" s="366"/>
      <c r="B120" s="369"/>
      <c r="C120" s="418">
        <v>52129</v>
      </c>
      <c r="D120" s="419" t="s">
        <v>862</v>
      </c>
      <c r="E120" s="420">
        <v>82.2</v>
      </c>
      <c r="F120" s="421">
        <v>98.64</v>
      </c>
      <c r="G120" s="420">
        <f>H120/1.2</f>
        <v>69.866666666666674</v>
      </c>
      <c r="H120" s="421">
        <v>83.84</v>
      </c>
    </row>
    <row r="121" spans="1:8" ht="34.5" customHeight="1">
      <c r="A121" s="366"/>
      <c r="B121" s="369"/>
      <c r="C121" s="422">
        <v>7636</v>
      </c>
      <c r="D121" s="679" t="s">
        <v>863</v>
      </c>
      <c r="E121" s="681">
        <v>151.19999999999999</v>
      </c>
      <c r="F121" s="682">
        <v>181.44</v>
      </c>
      <c r="G121" s="681">
        <v>128.52000000000001</v>
      </c>
      <c r="H121" s="682">
        <v>154.22</v>
      </c>
    </row>
    <row r="122" spans="1:8" ht="34.5" customHeight="1">
      <c r="A122" s="366"/>
      <c r="B122" s="366"/>
      <c r="C122" s="423">
        <v>15452</v>
      </c>
      <c r="D122" s="680" t="s">
        <v>864</v>
      </c>
      <c r="E122" s="681">
        <v>206.4</v>
      </c>
      <c r="F122" s="682">
        <v>247.7</v>
      </c>
      <c r="G122" s="681">
        <v>193.5</v>
      </c>
      <c r="H122" s="682">
        <f t="shared" si="12"/>
        <v>232.2</v>
      </c>
    </row>
    <row r="123" spans="1:8" ht="15">
      <c r="A123" s="366"/>
      <c r="B123" s="366"/>
    </row>
    <row r="124" spans="1:8" ht="12.75"/>
    <row r="125" spans="1:8" ht="12.75"/>
    <row r="126" spans="1:8" ht="12.75"/>
    <row r="127" spans="1:8" ht="12.75"/>
    <row r="128" spans="1:8" ht="12.75"/>
  </sheetData>
  <mergeCells count="13">
    <mergeCell ref="C1:D1"/>
    <mergeCell ref="D2:F2"/>
    <mergeCell ref="D3:F3"/>
    <mergeCell ref="D4:F4"/>
    <mergeCell ref="D5:F5"/>
    <mergeCell ref="C74:H74"/>
    <mergeCell ref="C75:H75"/>
    <mergeCell ref="C106:H106"/>
    <mergeCell ref="C6:H6"/>
    <mergeCell ref="C7:H7"/>
    <mergeCell ref="C8:H8"/>
    <mergeCell ref="C9:H9"/>
    <mergeCell ref="C34:H34"/>
  </mergeCells>
  <pageMargins left="0.70866141732283472" right="0.70866141732283472" top="0.74803149606299213" bottom="0.74803149606299213" header="0.31496062992125984" footer="0.31496062992125984"/>
  <pageSetup paperSize="9" scale="71" fitToHeight="3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135"/>
  <sheetViews>
    <sheetView topLeftCell="A86" workbookViewId="0">
      <selection activeCell="G91" sqref="G91"/>
    </sheetView>
  </sheetViews>
  <sheetFormatPr defaultColWidth="12.5703125" defaultRowHeight="15.75" customHeight="1"/>
  <cols>
    <col min="1" max="1" width="14" customWidth="1"/>
    <col min="2" max="2" width="15.7109375" customWidth="1"/>
    <col min="3" max="3" width="51.28515625" customWidth="1"/>
    <col min="4" max="4" width="13" customWidth="1"/>
    <col min="5" max="5" width="12.28515625" customWidth="1"/>
    <col min="6" max="6" width="13.140625" bestFit="1" customWidth="1"/>
  </cols>
  <sheetData>
    <row r="1" spans="1:14" ht="15.75" customHeight="1">
      <c r="A1" s="31"/>
      <c r="B1" s="1354" t="s">
        <v>161</v>
      </c>
      <c r="C1" s="1354"/>
      <c r="D1" s="424" t="s">
        <v>865</v>
      </c>
      <c r="E1" s="31"/>
      <c r="F1" s="31"/>
      <c r="G1" s="31"/>
      <c r="H1" s="31"/>
      <c r="I1" s="31"/>
      <c r="J1" s="1427"/>
      <c r="K1" s="1427"/>
      <c r="L1" s="31"/>
      <c r="M1" s="31"/>
      <c r="N1" s="31"/>
    </row>
    <row r="2" spans="1:14" ht="15.75" customHeight="1">
      <c r="A2" s="425" t="s">
        <v>865</v>
      </c>
      <c r="B2" s="426" t="s">
        <v>866</v>
      </c>
      <c r="C2" s="1452" t="s">
        <v>867</v>
      </c>
      <c r="D2" s="1453"/>
      <c r="E2" s="1454" t="s">
        <v>868</v>
      </c>
      <c r="F2" s="1454"/>
      <c r="G2" s="1454"/>
      <c r="H2" s="1454"/>
      <c r="I2" s="1454"/>
      <c r="J2" s="1427"/>
      <c r="K2" s="1427"/>
      <c r="L2" s="31"/>
      <c r="M2" s="31"/>
      <c r="N2" s="31"/>
    </row>
    <row r="3" spans="1:14" ht="15.75" customHeight="1">
      <c r="A3" s="425" t="s">
        <v>865</v>
      </c>
      <c r="B3" s="426" t="s">
        <v>164</v>
      </c>
      <c r="C3" s="1445" t="s">
        <v>865</v>
      </c>
      <c r="D3" s="1446"/>
      <c r="E3" s="1454" t="s">
        <v>869</v>
      </c>
      <c r="F3" s="1454"/>
      <c r="G3" s="1454"/>
      <c r="H3" s="1454"/>
      <c r="I3" s="1454"/>
      <c r="J3" s="1427"/>
      <c r="K3" s="1427"/>
      <c r="L3" s="31"/>
      <c r="M3" s="31"/>
      <c r="N3" s="31"/>
    </row>
    <row r="4" spans="1:14" ht="15.75" customHeight="1">
      <c r="A4" s="425" t="s">
        <v>865</v>
      </c>
      <c r="B4" s="426" t="s">
        <v>165</v>
      </c>
      <c r="C4" s="1445" t="s">
        <v>166</v>
      </c>
      <c r="D4" s="1446"/>
      <c r="E4" s="31"/>
      <c r="F4" s="31"/>
      <c r="G4" s="31"/>
      <c r="H4" s="31"/>
      <c r="I4" s="31"/>
      <c r="J4" s="1427"/>
      <c r="K4" s="1427"/>
      <c r="L4" s="31"/>
      <c r="M4" s="31"/>
      <c r="N4" s="31"/>
    </row>
    <row r="5" spans="1:14" ht="15.75" customHeight="1">
      <c r="A5" s="425" t="s">
        <v>865</v>
      </c>
      <c r="B5" s="426" t="s">
        <v>167</v>
      </c>
      <c r="C5" s="1445" t="s">
        <v>870</v>
      </c>
      <c r="D5" s="1446"/>
      <c r="E5" s="427" t="s">
        <v>865</v>
      </c>
      <c r="F5" s="31"/>
      <c r="G5" s="31"/>
      <c r="H5" s="31"/>
      <c r="I5" s="31"/>
      <c r="J5" s="1427"/>
      <c r="K5" s="1427"/>
      <c r="L5" s="31"/>
      <c r="M5" s="31"/>
      <c r="N5" s="31"/>
    </row>
    <row r="6" spans="1:14" ht="37.5" customHeight="1">
      <c r="A6" s="425" t="s">
        <v>865</v>
      </c>
      <c r="B6" s="428" t="s">
        <v>865</v>
      </c>
      <c r="C6" s="1447" t="s">
        <v>871</v>
      </c>
      <c r="D6" s="1447"/>
      <c r="E6" s="1447"/>
      <c r="F6" s="1447"/>
      <c r="G6" s="1447"/>
      <c r="H6" s="1447"/>
      <c r="I6" s="1448"/>
      <c r="J6" s="1427"/>
      <c r="K6" s="1427"/>
      <c r="L6" s="31"/>
      <c r="M6" s="31"/>
      <c r="N6" s="31"/>
    </row>
    <row r="7" spans="1:14" ht="15.75" customHeight="1">
      <c r="A7" s="425" t="s">
        <v>865</v>
      </c>
      <c r="B7" s="1449" t="s">
        <v>872</v>
      </c>
      <c r="C7" s="1449"/>
      <c r="D7" s="1449"/>
      <c r="E7" s="1449"/>
      <c r="F7" s="1449"/>
      <c r="G7" s="1449"/>
      <c r="H7" s="1449"/>
      <c r="I7" s="1450"/>
      <c r="J7" s="1427"/>
      <c r="K7" s="1427"/>
      <c r="L7" s="31"/>
      <c r="M7" s="31"/>
      <c r="N7" s="31"/>
    </row>
    <row r="8" spans="1:14" ht="42.6" customHeight="1">
      <c r="A8" s="425" t="s">
        <v>865</v>
      </c>
      <c r="B8" s="427" t="s">
        <v>865</v>
      </c>
      <c r="C8" s="427" t="s">
        <v>865</v>
      </c>
      <c r="D8" s="424" t="s">
        <v>865</v>
      </c>
      <c r="E8" s="430" t="s">
        <v>865</v>
      </c>
      <c r="F8" s="431" t="s">
        <v>760</v>
      </c>
      <c r="G8" s="431" t="s">
        <v>873</v>
      </c>
      <c r="H8" s="431" t="s">
        <v>418</v>
      </c>
      <c r="I8" s="432" t="s">
        <v>418</v>
      </c>
      <c r="J8" s="1451" t="s">
        <v>874</v>
      </c>
      <c r="K8" s="1451"/>
      <c r="L8" s="31"/>
      <c r="M8" s="31"/>
      <c r="N8" s="31"/>
    </row>
    <row r="9" spans="1:14" ht="47.45" customHeight="1">
      <c r="A9" s="425" t="s">
        <v>865</v>
      </c>
      <c r="B9" s="433" t="s">
        <v>1</v>
      </c>
      <c r="C9" s="433" t="s">
        <v>875</v>
      </c>
      <c r="D9" s="433" t="s">
        <v>876</v>
      </c>
      <c r="E9" s="433" t="s">
        <v>877</v>
      </c>
      <c r="F9" s="433" t="s">
        <v>878</v>
      </c>
      <c r="G9" s="433" t="s">
        <v>879</v>
      </c>
      <c r="H9" s="433" t="s">
        <v>878</v>
      </c>
      <c r="I9" s="433" t="s">
        <v>880</v>
      </c>
      <c r="J9" s="434" t="s">
        <v>878</v>
      </c>
      <c r="K9" s="435" t="s">
        <v>880</v>
      </c>
      <c r="L9" s="31"/>
      <c r="M9" s="31"/>
      <c r="N9" s="31"/>
    </row>
    <row r="10" spans="1:14" ht="15.75" hidden="1" customHeight="1">
      <c r="A10" s="425"/>
      <c r="B10" s="436"/>
      <c r="C10" s="437"/>
      <c r="D10" s="438"/>
      <c r="E10" s="439"/>
      <c r="F10" s="436"/>
      <c r="G10" s="440"/>
      <c r="H10" s="436"/>
      <c r="I10" s="440"/>
      <c r="J10" s="1427"/>
      <c r="K10" s="1427"/>
      <c r="L10" s="1427"/>
      <c r="M10" s="31"/>
      <c r="N10" s="31"/>
    </row>
    <row r="11" spans="1:14" ht="28.5" customHeight="1">
      <c r="A11" s="425"/>
      <c r="B11" s="1155">
        <v>50922</v>
      </c>
      <c r="C11" s="1178" t="s">
        <v>1760</v>
      </c>
      <c r="D11" s="1155" t="s">
        <v>881</v>
      </c>
      <c r="E11" s="1156" t="s">
        <v>882</v>
      </c>
      <c r="F11" s="1157">
        <v>60</v>
      </c>
      <c r="G11" s="1158">
        <f>F11*1.2</f>
        <v>72</v>
      </c>
      <c r="H11" s="1157">
        <v>54</v>
      </c>
      <c r="I11" s="1159">
        <f>H11*1.2</f>
        <v>64.8</v>
      </c>
      <c r="J11" s="1175">
        <v>39.17</v>
      </c>
      <c r="K11" s="1176">
        <f>J11*1.2</f>
        <v>47.003999999999998</v>
      </c>
      <c r="L11" s="31"/>
      <c r="M11" s="31"/>
      <c r="N11" s="31"/>
    </row>
    <row r="12" spans="1:14" ht="28.5" customHeight="1">
      <c r="A12" s="425" t="s">
        <v>865</v>
      </c>
      <c r="B12" s="441">
        <v>51390</v>
      </c>
      <c r="C12" s="1177" t="s">
        <v>1759</v>
      </c>
      <c r="D12" s="441" t="s">
        <v>881</v>
      </c>
      <c r="E12" s="443" t="s">
        <v>883</v>
      </c>
      <c r="F12" s="448">
        <v>60</v>
      </c>
      <c r="G12" s="688">
        <v>72</v>
      </c>
      <c r="H12" s="448">
        <v>54</v>
      </c>
      <c r="I12" s="688">
        <v>64.8</v>
      </c>
      <c r="J12" s="1426"/>
      <c r="K12" s="1426"/>
      <c r="L12" s="1426"/>
      <c r="M12" s="31"/>
      <c r="N12" s="31"/>
    </row>
    <row r="13" spans="1:14" ht="28.5" customHeight="1">
      <c r="A13" s="425" t="s">
        <v>865</v>
      </c>
      <c r="B13" s="441">
        <v>9429</v>
      </c>
      <c r="C13" s="1177" t="s">
        <v>1758</v>
      </c>
      <c r="D13" s="441" t="s">
        <v>881</v>
      </c>
      <c r="E13" s="443" t="s">
        <v>378</v>
      </c>
      <c r="F13" s="448">
        <v>111.2</v>
      </c>
      <c r="G13" s="688">
        <v>133.44</v>
      </c>
      <c r="H13" s="448">
        <v>106</v>
      </c>
      <c r="I13" s="688">
        <v>126.8</v>
      </c>
      <c r="J13" s="1426"/>
      <c r="K13" s="1426"/>
      <c r="L13" s="1426"/>
      <c r="M13" s="31"/>
      <c r="N13" s="31"/>
    </row>
    <row r="14" spans="1:14" ht="28.5" customHeight="1">
      <c r="A14" s="425" t="s">
        <v>865</v>
      </c>
      <c r="B14" s="445">
        <v>11174</v>
      </c>
      <c r="C14" s="1177" t="s">
        <v>1757</v>
      </c>
      <c r="D14" s="441" t="s">
        <v>881</v>
      </c>
      <c r="E14" s="446" t="s">
        <v>884</v>
      </c>
      <c r="F14" s="1108">
        <v>125</v>
      </c>
      <c r="G14" s="1109">
        <v>150</v>
      </c>
      <c r="H14" s="448">
        <v>85</v>
      </c>
      <c r="I14" s="688">
        <v>102</v>
      </c>
      <c r="J14" s="1426"/>
      <c r="K14" s="1426"/>
      <c r="L14" s="1426"/>
      <c r="M14" s="31"/>
      <c r="N14" s="31"/>
    </row>
    <row r="15" spans="1:14" ht="28.5" customHeight="1">
      <c r="A15" s="425" t="s">
        <v>865</v>
      </c>
      <c r="B15" s="441">
        <v>15026</v>
      </c>
      <c r="C15" s="1177" t="s">
        <v>1761</v>
      </c>
      <c r="D15" s="441" t="s">
        <v>881</v>
      </c>
      <c r="E15" s="443" t="s">
        <v>865</v>
      </c>
      <c r="F15" s="448">
        <v>75.099999999999994</v>
      </c>
      <c r="G15" s="688">
        <v>90.12</v>
      </c>
      <c r="H15" s="1108">
        <v>63.3</v>
      </c>
      <c r="I15" s="1109">
        <v>76</v>
      </c>
      <c r="J15" s="1426"/>
      <c r="K15" s="1426"/>
      <c r="L15" s="1426"/>
    </row>
    <row r="16" spans="1:14" ht="28.5" customHeight="1">
      <c r="A16" s="425" t="s">
        <v>865</v>
      </c>
      <c r="B16" s="441">
        <v>15025</v>
      </c>
      <c r="C16" s="1177" t="s">
        <v>885</v>
      </c>
      <c r="D16" s="441" t="s">
        <v>881</v>
      </c>
      <c r="E16" s="443" t="s">
        <v>865</v>
      </c>
      <c r="F16" s="448">
        <v>75.2</v>
      </c>
      <c r="G16" s="688">
        <v>90.24</v>
      </c>
      <c r="H16" s="1108">
        <v>62.7</v>
      </c>
      <c r="I16" s="1109">
        <v>75.2</v>
      </c>
      <c r="J16" s="1426"/>
      <c r="K16" s="1426"/>
      <c r="L16" s="1426"/>
      <c r="M16" s="31"/>
      <c r="N16" s="31"/>
    </row>
    <row r="17" spans="1:16" ht="28.5" customHeight="1">
      <c r="A17" s="425" t="s">
        <v>865</v>
      </c>
      <c r="B17" s="441">
        <v>10605</v>
      </c>
      <c r="C17" s="1177" t="s">
        <v>1762</v>
      </c>
      <c r="D17" s="441" t="s">
        <v>881</v>
      </c>
      <c r="E17" s="443" t="s">
        <v>378</v>
      </c>
      <c r="F17" s="448">
        <v>196.8</v>
      </c>
      <c r="G17" s="688">
        <v>236.16</v>
      </c>
      <c r="H17" s="448">
        <v>187</v>
      </c>
      <c r="I17" s="688">
        <v>224.4</v>
      </c>
      <c r="J17" s="1426"/>
      <c r="K17" s="1426"/>
      <c r="L17" s="1426"/>
      <c r="M17" s="31"/>
      <c r="N17" s="31"/>
      <c r="O17" s="31"/>
      <c r="P17" s="31"/>
    </row>
    <row r="18" spans="1:16" ht="28.5" customHeight="1">
      <c r="A18" s="425" t="s">
        <v>865</v>
      </c>
      <c r="B18" s="441">
        <v>51098</v>
      </c>
      <c r="C18" s="447" t="s">
        <v>886</v>
      </c>
      <c r="D18" s="441" t="s">
        <v>881</v>
      </c>
      <c r="E18" s="443" t="s">
        <v>378</v>
      </c>
      <c r="F18" s="448">
        <v>75.84</v>
      </c>
      <c r="G18" s="688">
        <v>91.01</v>
      </c>
      <c r="H18" s="448">
        <v>70.61</v>
      </c>
      <c r="I18" s="688">
        <f t="shared" ref="I18:I56" si="0">H18*1.2</f>
        <v>84.731999999999999</v>
      </c>
      <c r="J18" s="1427"/>
      <c r="K18" s="1427"/>
      <c r="L18" s="31"/>
      <c r="M18" s="31"/>
      <c r="N18" s="31"/>
    </row>
    <row r="19" spans="1:16" ht="28.5" customHeight="1">
      <c r="A19" s="425"/>
      <c r="B19" s="441">
        <v>50913</v>
      </c>
      <c r="C19" s="447" t="s">
        <v>887</v>
      </c>
      <c r="D19" s="441" t="s">
        <v>881</v>
      </c>
      <c r="E19" s="443"/>
      <c r="F19" s="448">
        <v>80</v>
      </c>
      <c r="G19" s="688">
        <v>96</v>
      </c>
      <c r="H19" s="448">
        <v>72</v>
      </c>
      <c r="I19" s="688">
        <f t="shared" si="0"/>
        <v>86.399999999999991</v>
      </c>
      <c r="J19" s="31"/>
      <c r="K19" s="31"/>
      <c r="L19" s="31"/>
      <c r="M19" s="31"/>
      <c r="N19" s="31"/>
    </row>
    <row r="20" spans="1:16" s="1168" customFormat="1" ht="28.5" customHeight="1">
      <c r="A20" s="1171"/>
      <c r="B20" s="441">
        <v>51935</v>
      </c>
      <c r="C20" s="447" t="s">
        <v>1725</v>
      </c>
      <c r="D20" s="441" t="s">
        <v>881</v>
      </c>
      <c r="E20" s="443"/>
      <c r="F20" s="448">
        <v>80</v>
      </c>
      <c r="G20" s="688">
        <v>96</v>
      </c>
      <c r="H20" s="448">
        <f>I20/1.2</f>
        <v>72.000000000000014</v>
      </c>
      <c r="I20" s="688">
        <v>86.4</v>
      </c>
      <c r="J20" s="1170"/>
      <c r="K20" s="1170"/>
      <c r="L20" s="1170"/>
      <c r="M20" s="1170"/>
      <c r="N20" s="1170"/>
    </row>
    <row r="21" spans="1:16" ht="28.5" customHeight="1">
      <c r="A21" s="425" t="s">
        <v>865</v>
      </c>
      <c r="B21" s="441">
        <v>51391</v>
      </c>
      <c r="C21" s="1179" t="s">
        <v>1763</v>
      </c>
      <c r="D21" s="441" t="s">
        <v>881</v>
      </c>
      <c r="E21" s="443" t="s">
        <v>865</v>
      </c>
      <c r="F21" s="448">
        <v>100</v>
      </c>
      <c r="G21" s="688">
        <f>F21*1.2</f>
        <v>120</v>
      </c>
      <c r="H21" s="448">
        <v>90</v>
      </c>
      <c r="I21" s="688">
        <f>H21*1.2</f>
        <v>108</v>
      </c>
      <c r="J21" s="1427"/>
      <c r="K21" s="1427"/>
      <c r="L21" s="31"/>
      <c r="M21" s="31"/>
      <c r="N21" s="31"/>
    </row>
    <row r="22" spans="1:16" ht="28.5" customHeight="1">
      <c r="A22" s="425" t="s">
        <v>865</v>
      </c>
      <c r="B22" s="445">
        <v>10870</v>
      </c>
      <c r="C22" s="447" t="s">
        <v>888</v>
      </c>
      <c r="D22" s="441" t="s">
        <v>881</v>
      </c>
      <c r="E22" s="446" t="s">
        <v>378</v>
      </c>
      <c r="F22" s="448">
        <v>80</v>
      </c>
      <c r="G22" s="688">
        <v>96</v>
      </c>
      <c r="H22" s="448">
        <v>76</v>
      </c>
      <c r="I22" s="688">
        <v>91.2</v>
      </c>
      <c r="J22" s="1427"/>
      <c r="K22" s="1427"/>
      <c r="L22" s="31"/>
      <c r="M22" s="31"/>
      <c r="N22" s="31"/>
    </row>
    <row r="23" spans="1:16" ht="28.5" customHeight="1">
      <c r="A23" s="425" t="s">
        <v>865</v>
      </c>
      <c r="B23" s="445">
        <v>51127</v>
      </c>
      <c r="C23" s="1179" t="s">
        <v>1764</v>
      </c>
      <c r="D23" s="441" t="s">
        <v>881</v>
      </c>
      <c r="E23" s="446" t="s">
        <v>865</v>
      </c>
      <c r="F23" s="448">
        <v>100</v>
      </c>
      <c r="G23" s="688">
        <f t="shared" ref="G23:G56" si="1">F23*1.2</f>
        <v>120</v>
      </c>
      <c r="H23" s="448">
        <v>90</v>
      </c>
      <c r="I23" s="688">
        <f t="shared" si="0"/>
        <v>108</v>
      </c>
      <c r="J23" s="1427"/>
      <c r="K23" s="1427"/>
      <c r="L23" s="31"/>
      <c r="M23" s="31"/>
      <c r="N23" s="31"/>
    </row>
    <row r="24" spans="1:16" ht="28.5" customHeight="1">
      <c r="A24" s="425"/>
      <c r="B24" s="445">
        <v>51806</v>
      </c>
      <c r="C24" s="447" t="s">
        <v>889</v>
      </c>
      <c r="D24" s="441" t="s">
        <v>881</v>
      </c>
      <c r="E24" s="446" t="s">
        <v>884</v>
      </c>
      <c r="F24" s="448">
        <v>82.22</v>
      </c>
      <c r="G24" s="688">
        <f t="shared" si="1"/>
        <v>98.664000000000001</v>
      </c>
      <c r="H24" s="448">
        <f>I24/1.2</f>
        <v>76.583333333333343</v>
      </c>
      <c r="I24" s="688">
        <v>91.9</v>
      </c>
      <c r="J24" s="31"/>
      <c r="K24" s="31"/>
      <c r="L24" s="31"/>
      <c r="M24" s="31"/>
      <c r="N24" s="31"/>
    </row>
    <row r="25" spans="1:16" ht="28.5" customHeight="1">
      <c r="A25" s="425" t="s">
        <v>865</v>
      </c>
      <c r="B25" s="441">
        <v>9656</v>
      </c>
      <c r="C25" s="447" t="s">
        <v>1727</v>
      </c>
      <c r="D25" s="441" t="s">
        <v>881</v>
      </c>
      <c r="E25" s="443" t="s">
        <v>378</v>
      </c>
      <c r="F25" s="448">
        <v>180.67</v>
      </c>
      <c r="G25" s="688">
        <v>216.8</v>
      </c>
      <c r="H25" s="448">
        <v>168.21</v>
      </c>
      <c r="I25" s="688">
        <v>201.85</v>
      </c>
      <c r="J25" s="1427"/>
      <c r="K25" s="1427"/>
      <c r="L25" s="31"/>
      <c r="M25" s="31"/>
      <c r="N25" s="31"/>
    </row>
    <row r="26" spans="1:16" s="1168" customFormat="1" ht="28.5" customHeight="1">
      <c r="A26" s="1171"/>
      <c r="B26" s="441">
        <v>51936</v>
      </c>
      <c r="C26" s="447" t="s">
        <v>1726</v>
      </c>
      <c r="D26" s="441" t="s">
        <v>881</v>
      </c>
      <c r="E26" s="443" t="s">
        <v>378</v>
      </c>
      <c r="F26" s="448">
        <v>140</v>
      </c>
      <c r="G26" s="688">
        <v>168</v>
      </c>
      <c r="H26" s="448">
        <f>I26/1.2</f>
        <v>126</v>
      </c>
      <c r="I26" s="688">
        <v>151.19999999999999</v>
      </c>
      <c r="J26" s="1170"/>
      <c r="K26" s="1170"/>
      <c r="L26" s="1170"/>
      <c r="M26" s="1170"/>
      <c r="N26" s="1170"/>
    </row>
    <row r="27" spans="1:16" ht="28.5" customHeight="1">
      <c r="A27" s="425" t="s">
        <v>865</v>
      </c>
      <c r="B27" s="441">
        <v>50731</v>
      </c>
      <c r="C27" s="447" t="s">
        <v>890</v>
      </c>
      <c r="D27" s="441" t="s">
        <v>881</v>
      </c>
      <c r="E27" s="443" t="s">
        <v>378</v>
      </c>
      <c r="F27" s="448">
        <v>120</v>
      </c>
      <c r="G27" s="688">
        <f t="shared" si="1"/>
        <v>144</v>
      </c>
      <c r="H27" s="448">
        <v>108</v>
      </c>
      <c r="I27" s="688">
        <f t="shared" si="0"/>
        <v>129.6</v>
      </c>
      <c r="J27" s="1427"/>
      <c r="K27" s="1427"/>
      <c r="L27" s="31"/>
      <c r="M27" s="31"/>
      <c r="N27" s="31"/>
    </row>
    <row r="28" spans="1:16" ht="28.5" customHeight="1">
      <c r="A28" s="425" t="s">
        <v>865</v>
      </c>
      <c r="B28" s="441">
        <v>15527</v>
      </c>
      <c r="C28" s="1179" t="s">
        <v>1765</v>
      </c>
      <c r="D28" s="441" t="s">
        <v>881</v>
      </c>
      <c r="E28" s="443" t="s">
        <v>865</v>
      </c>
      <c r="F28" s="448">
        <v>140</v>
      </c>
      <c r="G28" s="688">
        <v>168</v>
      </c>
      <c r="H28" s="448">
        <v>135.30000000000001</v>
      </c>
      <c r="I28" s="688">
        <v>162.36000000000001</v>
      </c>
      <c r="J28" s="1427"/>
      <c r="K28" s="1427"/>
      <c r="L28" s="31"/>
      <c r="M28" s="31"/>
      <c r="N28" s="31"/>
    </row>
    <row r="29" spans="1:16" s="1168" customFormat="1" ht="28.5" customHeight="1">
      <c r="A29" s="1171"/>
      <c r="B29" s="443">
        <v>51937</v>
      </c>
      <c r="C29" s="447" t="s">
        <v>1728</v>
      </c>
      <c r="D29" s="1097" t="s">
        <v>881</v>
      </c>
      <c r="E29" s="1098" t="s">
        <v>378</v>
      </c>
      <c r="F29" s="448">
        <v>160</v>
      </c>
      <c r="G29" s="688">
        <v>192</v>
      </c>
      <c r="H29" s="448">
        <v>144</v>
      </c>
      <c r="I29" s="688">
        <v>172.8</v>
      </c>
      <c r="J29" s="1170"/>
      <c r="K29" s="1170"/>
      <c r="L29" s="1170"/>
      <c r="M29" s="1170"/>
      <c r="N29" s="1170"/>
    </row>
    <row r="30" spans="1:16" s="1168" customFormat="1" ht="28.5" customHeight="1">
      <c r="A30" s="1171"/>
      <c r="B30" s="443">
        <v>51938</v>
      </c>
      <c r="C30" s="447" t="s">
        <v>1729</v>
      </c>
      <c r="D30" s="1097" t="s">
        <v>881</v>
      </c>
      <c r="E30" s="1098" t="s">
        <v>378</v>
      </c>
      <c r="F30" s="448">
        <v>140</v>
      </c>
      <c r="G30" s="688">
        <v>168</v>
      </c>
      <c r="H30" s="448">
        <v>126</v>
      </c>
      <c r="I30" s="688">
        <v>151.19999999999999</v>
      </c>
      <c r="J30" s="1170"/>
      <c r="K30" s="1170"/>
      <c r="L30" s="1170"/>
      <c r="M30" s="1170"/>
      <c r="N30" s="1170"/>
    </row>
    <row r="31" spans="1:16" ht="28.5" customHeight="1">
      <c r="A31" s="425" t="s">
        <v>865</v>
      </c>
      <c r="B31" s="443">
        <v>50732</v>
      </c>
      <c r="C31" s="447" t="s">
        <v>891</v>
      </c>
      <c r="D31" s="1097" t="s">
        <v>881</v>
      </c>
      <c r="E31" s="1098" t="s">
        <v>378</v>
      </c>
      <c r="F31" s="1110">
        <v>160</v>
      </c>
      <c r="G31" s="1111">
        <f t="shared" si="1"/>
        <v>192</v>
      </c>
      <c r="H31" s="1110">
        <v>144</v>
      </c>
      <c r="I31" s="1111">
        <f t="shared" si="0"/>
        <v>172.79999999999998</v>
      </c>
      <c r="J31" s="1427"/>
      <c r="K31" s="1427"/>
      <c r="L31" s="31"/>
      <c r="M31" s="31"/>
      <c r="N31" s="31"/>
    </row>
    <row r="32" spans="1:16" ht="28.5" customHeight="1">
      <c r="A32" s="425"/>
      <c r="B32" s="441">
        <v>51939</v>
      </c>
      <c r="C32" s="447" t="s">
        <v>892</v>
      </c>
      <c r="D32" s="441" t="s">
        <v>881</v>
      </c>
      <c r="E32" s="443"/>
      <c r="F32" s="448">
        <v>160</v>
      </c>
      <c r="G32" s="688">
        <v>192</v>
      </c>
      <c r="H32" s="448">
        <v>144</v>
      </c>
      <c r="I32" s="688">
        <v>172.8</v>
      </c>
      <c r="J32" s="31"/>
      <c r="K32" s="31"/>
      <c r="L32" s="31"/>
      <c r="M32" s="31"/>
      <c r="N32" s="31"/>
    </row>
    <row r="33" spans="1:17" ht="28.5" customHeight="1">
      <c r="A33" s="425"/>
      <c r="B33" s="441">
        <v>50763</v>
      </c>
      <c r="C33" s="447" t="s">
        <v>893</v>
      </c>
      <c r="D33" s="441" t="s">
        <v>881</v>
      </c>
      <c r="E33" s="443"/>
      <c r="F33" s="448">
        <v>180</v>
      </c>
      <c r="G33" s="688">
        <f t="shared" si="1"/>
        <v>216</v>
      </c>
      <c r="H33" s="448">
        <v>162</v>
      </c>
      <c r="I33" s="688">
        <f t="shared" si="0"/>
        <v>194.4</v>
      </c>
      <c r="J33" s="31"/>
      <c r="K33" s="31"/>
      <c r="L33" s="31"/>
      <c r="M33" s="31"/>
      <c r="N33" s="31"/>
    </row>
    <row r="34" spans="1:17" ht="35.25" customHeight="1">
      <c r="A34" s="425" t="s">
        <v>865</v>
      </c>
      <c r="B34" s="441">
        <v>9657</v>
      </c>
      <c r="C34" s="1179" t="s">
        <v>1766</v>
      </c>
      <c r="D34" s="449" t="s">
        <v>881</v>
      </c>
      <c r="E34" s="443" t="s">
        <v>378</v>
      </c>
      <c r="F34" s="448">
        <v>260.06</v>
      </c>
      <c r="G34" s="688">
        <f t="shared" si="1"/>
        <v>312.072</v>
      </c>
      <c r="H34" s="448">
        <v>242.12</v>
      </c>
      <c r="I34" s="688">
        <f t="shared" si="0"/>
        <v>290.54399999999998</v>
      </c>
      <c r="J34" s="1427"/>
      <c r="K34" s="1427"/>
      <c r="L34" s="31"/>
      <c r="M34" s="31"/>
      <c r="N34" s="31"/>
    </row>
    <row r="35" spans="1:17" s="1" customFormat="1" ht="28.5" customHeight="1">
      <c r="A35" s="425"/>
      <c r="B35" s="441">
        <v>8168</v>
      </c>
      <c r="C35" s="1179" t="s">
        <v>1767</v>
      </c>
      <c r="D35" s="449" t="s">
        <v>881</v>
      </c>
      <c r="E35" s="443" t="s">
        <v>378</v>
      </c>
      <c r="F35" s="448">
        <v>231</v>
      </c>
      <c r="G35" s="688">
        <v>277.2</v>
      </c>
      <c r="H35" s="448">
        <v>219</v>
      </c>
      <c r="I35" s="688">
        <v>263.3</v>
      </c>
      <c r="J35" s="444"/>
      <c r="K35" s="444"/>
      <c r="L35" s="444"/>
      <c r="M35" s="444"/>
    </row>
    <row r="36" spans="1:17" s="1" customFormat="1" ht="28.5" customHeight="1">
      <c r="A36" s="425"/>
      <c r="B36" s="441">
        <v>51752</v>
      </c>
      <c r="C36" s="1179" t="s">
        <v>1768</v>
      </c>
      <c r="D36" s="449" t="s">
        <v>881</v>
      </c>
      <c r="E36" s="443" t="s">
        <v>378</v>
      </c>
      <c r="F36" s="448">
        <v>200</v>
      </c>
      <c r="G36" s="688">
        <v>240</v>
      </c>
      <c r="H36" s="448">
        <v>180</v>
      </c>
      <c r="I36" s="688">
        <v>216</v>
      </c>
      <c r="J36" s="444"/>
      <c r="K36" s="444"/>
      <c r="L36" s="444"/>
      <c r="M36" s="444"/>
    </row>
    <row r="37" spans="1:17" s="1168" customFormat="1" ht="28.5" customHeight="1">
      <c r="A37" s="1171"/>
      <c r="B37" s="441">
        <v>51940</v>
      </c>
      <c r="C37" s="1179" t="s">
        <v>1769</v>
      </c>
      <c r="D37" s="449" t="s">
        <v>881</v>
      </c>
      <c r="E37" s="443" t="s">
        <v>378</v>
      </c>
      <c r="F37" s="448">
        <v>180</v>
      </c>
      <c r="G37" s="688">
        <v>216</v>
      </c>
      <c r="H37" s="448">
        <v>162</v>
      </c>
      <c r="I37" s="688">
        <v>194.4</v>
      </c>
      <c r="J37" s="1169"/>
      <c r="K37" s="1169"/>
      <c r="L37" s="1169"/>
      <c r="M37" s="1169"/>
    </row>
    <row r="38" spans="1:17" s="1" customFormat="1" ht="28.5" customHeight="1">
      <c r="A38" s="425"/>
      <c r="B38" s="443">
        <v>51753</v>
      </c>
      <c r="C38" s="1179" t="s">
        <v>1770</v>
      </c>
      <c r="D38" s="449" t="s">
        <v>881</v>
      </c>
      <c r="E38" s="443"/>
      <c r="F38" s="448">
        <v>200</v>
      </c>
      <c r="G38" s="688">
        <f t="shared" si="1"/>
        <v>240</v>
      </c>
      <c r="H38" s="448">
        <v>180</v>
      </c>
      <c r="I38" s="688">
        <f t="shared" si="0"/>
        <v>216</v>
      </c>
      <c r="J38" s="444"/>
      <c r="K38" s="444"/>
      <c r="L38" s="444"/>
      <c r="M38" s="444"/>
    </row>
    <row r="39" spans="1:17" s="1" customFormat="1" ht="28.5" customHeight="1">
      <c r="A39" s="425"/>
      <c r="B39" s="443">
        <v>51754</v>
      </c>
      <c r="C39" s="447" t="s">
        <v>1788</v>
      </c>
      <c r="D39" s="449" t="s">
        <v>881</v>
      </c>
      <c r="E39" s="443"/>
      <c r="F39" s="448">
        <v>240</v>
      </c>
      <c r="G39" s="688">
        <f t="shared" si="1"/>
        <v>288</v>
      </c>
      <c r="H39" s="448">
        <v>216</v>
      </c>
      <c r="I39" s="688">
        <f t="shared" si="0"/>
        <v>259.2</v>
      </c>
      <c r="J39" s="444"/>
      <c r="K39" s="444"/>
      <c r="L39" s="444"/>
      <c r="M39" s="444"/>
    </row>
    <row r="40" spans="1:17" ht="28.5" customHeight="1">
      <c r="A40" s="425"/>
      <c r="B40" s="443">
        <v>9658</v>
      </c>
      <c r="C40" s="447" t="s">
        <v>894</v>
      </c>
      <c r="D40" s="449" t="s">
        <v>881</v>
      </c>
      <c r="E40" s="443" t="s">
        <v>378</v>
      </c>
      <c r="F40" s="448">
        <v>338.08</v>
      </c>
      <c r="G40" s="688">
        <f t="shared" si="1"/>
        <v>405.69599999999997</v>
      </c>
      <c r="H40" s="448">
        <v>314.77</v>
      </c>
      <c r="I40" s="688">
        <f t="shared" si="0"/>
        <v>377.72399999999999</v>
      </c>
      <c r="J40" s="444"/>
      <c r="K40" s="444"/>
      <c r="L40" s="444"/>
      <c r="M40" s="444"/>
    </row>
    <row r="41" spans="1:17" ht="28.5" customHeight="1">
      <c r="A41" s="425" t="s">
        <v>865</v>
      </c>
      <c r="B41" s="443">
        <v>50735</v>
      </c>
      <c r="C41" s="447" t="s">
        <v>895</v>
      </c>
      <c r="D41" s="441" t="s">
        <v>881</v>
      </c>
      <c r="E41" s="443" t="s">
        <v>378</v>
      </c>
      <c r="F41" s="448">
        <v>320</v>
      </c>
      <c r="G41" s="688">
        <v>384</v>
      </c>
      <c r="H41" s="448">
        <v>288</v>
      </c>
      <c r="I41" s="688">
        <f t="shared" si="0"/>
        <v>345.59999999999997</v>
      </c>
      <c r="J41" s="1426"/>
      <c r="K41" s="1426"/>
      <c r="L41" s="1426"/>
      <c r="M41" s="1426"/>
      <c r="N41" s="31"/>
      <c r="O41" s="31"/>
      <c r="P41" s="31"/>
      <c r="Q41" s="31"/>
    </row>
    <row r="42" spans="1:17" ht="28.5" customHeight="1">
      <c r="A42" s="425"/>
      <c r="B42" s="443">
        <v>9659</v>
      </c>
      <c r="C42" s="447" t="s">
        <v>896</v>
      </c>
      <c r="D42" s="441" t="s">
        <v>881</v>
      </c>
      <c r="E42" s="443"/>
      <c r="F42" s="448">
        <v>487.88</v>
      </c>
      <c r="G42" s="688">
        <f t="shared" si="1"/>
        <v>585.45600000000002</v>
      </c>
      <c r="H42" s="448">
        <v>454</v>
      </c>
      <c r="I42" s="688">
        <f t="shared" si="0"/>
        <v>544.79999999999995</v>
      </c>
      <c r="J42" s="444"/>
      <c r="K42" s="444"/>
      <c r="L42" s="444"/>
      <c r="M42" s="444"/>
      <c r="N42" s="31"/>
      <c r="O42" s="31"/>
      <c r="P42" s="31"/>
      <c r="Q42" s="31"/>
    </row>
    <row r="43" spans="1:17" s="1093" customFormat="1" ht="28.5" customHeight="1">
      <c r="A43" s="1096"/>
      <c r="B43" s="443">
        <v>51941</v>
      </c>
      <c r="C43" s="447" t="s">
        <v>1709</v>
      </c>
      <c r="D43" s="441" t="s">
        <v>881</v>
      </c>
      <c r="E43" s="443"/>
      <c r="F43" s="448">
        <v>320</v>
      </c>
      <c r="G43" s="688">
        <v>384</v>
      </c>
      <c r="H43" s="448">
        <f>I43/1.2</f>
        <v>288.00000000000006</v>
      </c>
      <c r="I43" s="688">
        <v>345.6</v>
      </c>
      <c r="J43" s="1094"/>
      <c r="K43" s="1094"/>
      <c r="L43" s="1094"/>
      <c r="M43" s="1094"/>
      <c r="N43" s="1095"/>
      <c r="O43" s="1095"/>
      <c r="P43" s="1095"/>
      <c r="Q43" s="1095"/>
    </row>
    <row r="44" spans="1:17" ht="28.5" customHeight="1">
      <c r="A44" s="425" t="s">
        <v>865</v>
      </c>
      <c r="B44" s="441">
        <v>10328</v>
      </c>
      <c r="C44" s="1179" t="s">
        <v>1771</v>
      </c>
      <c r="D44" s="441" t="s">
        <v>881</v>
      </c>
      <c r="E44" s="443" t="s">
        <v>7</v>
      </c>
      <c r="F44" s="448">
        <v>380</v>
      </c>
      <c r="G44" s="688">
        <f t="shared" si="1"/>
        <v>456</v>
      </c>
      <c r="H44" s="448">
        <v>342</v>
      </c>
      <c r="I44" s="688">
        <f>G44*1.2</f>
        <v>547.19999999999993</v>
      </c>
    </row>
    <row r="45" spans="1:17" ht="28.5" customHeight="1">
      <c r="A45" s="425" t="s">
        <v>865</v>
      </c>
      <c r="B45" s="441">
        <v>51129</v>
      </c>
      <c r="C45" s="1179" t="s">
        <v>1772</v>
      </c>
      <c r="D45" s="441" t="s">
        <v>881</v>
      </c>
      <c r="E45" s="443" t="s">
        <v>378</v>
      </c>
      <c r="F45" s="448">
        <v>380</v>
      </c>
      <c r="G45" s="688">
        <f t="shared" si="1"/>
        <v>456</v>
      </c>
      <c r="H45" s="448">
        <v>342</v>
      </c>
      <c r="I45" s="688">
        <f t="shared" si="0"/>
        <v>410.4</v>
      </c>
    </row>
    <row r="46" spans="1:17" s="1" customFormat="1" ht="28.5" customHeight="1">
      <c r="A46" s="425"/>
      <c r="B46" s="441">
        <v>51749</v>
      </c>
      <c r="C46" s="1179" t="s">
        <v>1773</v>
      </c>
      <c r="D46" s="441" t="s">
        <v>881</v>
      </c>
      <c r="E46" s="443"/>
      <c r="F46" s="448">
        <v>600</v>
      </c>
      <c r="G46" s="688">
        <f t="shared" si="1"/>
        <v>720</v>
      </c>
      <c r="H46" s="448">
        <v>540</v>
      </c>
      <c r="I46" s="688">
        <f t="shared" si="0"/>
        <v>648</v>
      </c>
    </row>
    <row r="47" spans="1:17" ht="28.5" customHeight="1">
      <c r="A47" s="425"/>
      <c r="B47" s="441">
        <v>51631</v>
      </c>
      <c r="C47" s="1179" t="s">
        <v>1774</v>
      </c>
      <c r="D47" s="441" t="s">
        <v>881</v>
      </c>
      <c r="E47" s="443" t="s">
        <v>380</v>
      </c>
      <c r="F47" s="448">
        <v>435</v>
      </c>
      <c r="G47" s="688">
        <v>522</v>
      </c>
      <c r="H47" s="448">
        <f>I47/1.2</f>
        <v>405</v>
      </c>
      <c r="I47" s="688">
        <v>486</v>
      </c>
    </row>
    <row r="48" spans="1:17" s="1168" customFormat="1" ht="28.5" customHeight="1">
      <c r="A48" s="1171"/>
      <c r="B48" s="441">
        <v>51943</v>
      </c>
      <c r="C48" s="447" t="s">
        <v>1731</v>
      </c>
      <c r="D48" s="441" t="s">
        <v>881</v>
      </c>
      <c r="E48" s="443"/>
      <c r="F48" s="448">
        <v>440</v>
      </c>
      <c r="G48" s="688">
        <v>528</v>
      </c>
      <c r="H48" s="448">
        <v>396</v>
      </c>
      <c r="I48" s="688">
        <v>475.2</v>
      </c>
    </row>
    <row r="49" spans="1:17" s="1168" customFormat="1" ht="28.5" customHeight="1">
      <c r="A49" s="1171"/>
      <c r="B49" s="441">
        <v>51944</v>
      </c>
      <c r="C49" s="447" t="s">
        <v>1730</v>
      </c>
      <c r="D49" s="441" t="s">
        <v>881</v>
      </c>
      <c r="E49" s="443"/>
      <c r="F49" s="448">
        <v>440</v>
      </c>
      <c r="G49" s="688">
        <v>528</v>
      </c>
      <c r="H49" s="448">
        <v>396</v>
      </c>
      <c r="I49" s="688">
        <v>475.2</v>
      </c>
    </row>
    <row r="50" spans="1:17" ht="28.5" customHeight="1">
      <c r="A50" s="425"/>
      <c r="B50" s="441">
        <v>51385</v>
      </c>
      <c r="C50" s="1179" t="s">
        <v>1775</v>
      </c>
      <c r="D50" s="441" t="s">
        <v>881</v>
      </c>
      <c r="E50" s="443"/>
      <c r="F50" s="448">
        <v>460</v>
      </c>
      <c r="G50" s="688">
        <f t="shared" si="1"/>
        <v>552</v>
      </c>
      <c r="H50" s="448">
        <v>408.13</v>
      </c>
      <c r="I50" s="688">
        <f t="shared" si="0"/>
        <v>489.75599999999997</v>
      </c>
    </row>
    <row r="51" spans="1:17" ht="28.5" customHeight="1">
      <c r="A51" s="425" t="s">
        <v>865</v>
      </c>
      <c r="B51" s="443">
        <v>51756</v>
      </c>
      <c r="C51" s="1179" t="s">
        <v>1776</v>
      </c>
      <c r="D51" s="441" t="s">
        <v>881</v>
      </c>
      <c r="E51" s="443" t="s">
        <v>378</v>
      </c>
      <c r="F51" s="448">
        <v>700</v>
      </c>
      <c r="G51" s="688">
        <f t="shared" si="1"/>
        <v>840</v>
      </c>
      <c r="H51" s="448">
        <v>630</v>
      </c>
      <c r="I51" s="688">
        <f t="shared" si="0"/>
        <v>756</v>
      </c>
      <c r="J51" s="1427"/>
      <c r="K51" s="1427"/>
    </row>
    <row r="52" spans="1:17" ht="28.5" customHeight="1">
      <c r="A52" s="425" t="s">
        <v>865</v>
      </c>
      <c r="B52" s="474">
        <v>51755</v>
      </c>
      <c r="C52" s="1174" t="s">
        <v>1777</v>
      </c>
      <c r="D52" s="451" t="s">
        <v>881</v>
      </c>
      <c r="E52" s="474" t="s">
        <v>378</v>
      </c>
      <c r="F52" s="1112">
        <v>640</v>
      </c>
      <c r="G52" s="690">
        <f t="shared" si="1"/>
        <v>768</v>
      </c>
      <c r="H52" s="1112">
        <v>576</v>
      </c>
      <c r="I52" s="690">
        <f t="shared" si="0"/>
        <v>691.19999999999993</v>
      </c>
      <c r="J52" s="1427"/>
      <c r="K52" s="1427"/>
    </row>
    <row r="53" spans="1:17" ht="28.5" customHeight="1">
      <c r="A53" s="425" t="s">
        <v>865</v>
      </c>
      <c r="B53" s="451">
        <v>51757</v>
      </c>
      <c r="C53" s="1174" t="s">
        <v>1778</v>
      </c>
      <c r="D53" s="451" t="s">
        <v>881</v>
      </c>
      <c r="E53" s="474"/>
      <c r="F53" s="1112">
        <v>960</v>
      </c>
      <c r="G53" s="690">
        <f t="shared" si="1"/>
        <v>1152</v>
      </c>
      <c r="H53" s="1112">
        <v>864</v>
      </c>
      <c r="I53" s="690">
        <f t="shared" si="0"/>
        <v>1036.8</v>
      </c>
      <c r="J53" s="1427"/>
      <c r="K53" s="1427"/>
      <c r="L53" s="31"/>
      <c r="M53" s="31"/>
      <c r="N53" s="1426"/>
      <c r="O53" s="1426"/>
      <c r="P53" s="1426"/>
      <c r="Q53" s="31"/>
    </row>
    <row r="54" spans="1:17" s="1168" customFormat="1" ht="36.75" customHeight="1">
      <c r="A54" s="1171"/>
      <c r="B54" s="451">
        <v>51945</v>
      </c>
      <c r="C54" s="1174" t="s">
        <v>1779</v>
      </c>
      <c r="D54" s="451" t="s">
        <v>881</v>
      </c>
      <c r="E54" s="474"/>
      <c r="F54" s="1112">
        <v>780</v>
      </c>
      <c r="G54" s="690">
        <f t="shared" si="1"/>
        <v>936</v>
      </c>
      <c r="H54" s="1112">
        <v>702</v>
      </c>
      <c r="I54" s="690">
        <f t="shared" si="0"/>
        <v>842.4</v>
      </c>
      <c r="J54" s="1170"/>
      <c r="K54" s="1170"/>
      <c r="L54" s="1170"/>
      <c r="M54" s="1170"/>
      <c r="N54" s="1169"/>
      <c r="O54" s="1169"/>
      <c r="P54" s="1169"/>
      <c r="Q54" s="1170"/>
    </row>
    <row r="55" spans="1:17" ht="36" customHeight="1">
      <c r="A55" s="425" t="s">
        <v>865</v>
      </c>
      <c r="B55" s="451">
        <v>51759</v>
      </c>
      <c r="C55" s="1174" t="s">
        <v>1781</v>
      </c>
      <c r="D55" s="451" t="s">
        <v>881</v>
      </c>
      <c r="E55" s="474"/>
      <c r="F55" s="1112">
        <v>1380</v>
      </c>
      <c r="G55" s="690">
        <f t="shared" si="1"/>
        <v>1656</v>
      </c>
      <c r="H55" s="1112">
        <v>1242</v>
      </c>
      <c r="I55" s="690">
        <f t="shared" si="0"/>
        <v>1490.3999999999999</v>
      </c>
      <c r="J55" s="1427"/>
      <c r="K55" s="1427"/>
      <c r="L55" s="31"/>
      <c r="M55" s="31"/>
      <c r="N55" s="1426"/>
      <c r="O55" s="1426"/>
      <c r="P55" s="1426"/>
      <c r="Q55" s="31"/>
    </row>
    <row r="56" spans="1:17" ht="28.5" customHeight="1">
      <c r="A56" s="31"/>
      <c r="B56" s="451">
        <v>51393</v>
      </c>
      <c r="C56" s="1174" t="s">
        <v>1756</v>
      </c>
      <c r="D56" s="451" t="s">
        <v>881</v>
      </c>
      <c r="E56" s="474" t="s">
        <v>865</v>
      </c>
      <c r="F56" s="1112">
        <v>1720</v>
      </c>
      <c r="G56" s="690">
        <f t="shared" si="1"/>
        <v>2064</v>
      </c>
      <c r="H56" s="1112">
        <v>1548</v>
      </c>
      <c r="I56" s="690">
        <f t="shared" si="0"/>
        <v>1857.6</v>
      </c>
      <c r="J56" s="1427"/>
      <c r="K56" s="1427"/>
      <c r="L56" s="31"/>
      <c r="M56" s="31"/>
      <c r="N56" s="1426"/>
      <c r="O56" s="1426"/>
      <c r="P56" s="1426"/>
      <c r="Q56" s="31"/>
    </row>
    <row r="57" spans="1:17" ht="15" customHeight="1">
      <c r="A57" s="31"/>
      <c r="B57" s="31"/>
      <c r="C57" s="452"/>
      <c r="D57" s="31"/>
      <c r="E57" s="452"/>
      <c r="F57" s="31"/>
      <c r="G57" s="31"/>
      <c r="H57" s="31"/>
      <c r="I57" s="1427"/>
      <c r="J57" s="1427"/>
      <c r="K57" s="1427"/>
      <c r="L57" s="31"/>
      <c r="M57" s="31"/>
      <c r="N57" s="1426"/>
      <c r="O57" s="1426"/>
      <c r="P57" s="1426"/>
      <c r="Q57" s="31"/>
    </row>
    <row r="58" spans="1:17" ht="32.25" customHeight="1">
      <c r="A58" s="31"/>
      <c r="B58" s="1436" t="s">
        <v>897</v>
      </c>
      <c r="C58" s="1437"/>
      <c r="D58" s="1437"/>
      <c r="E58" s="1437"/>
      <c r="F58" s="1437"/>
      <c r="G58" s="453" t="s">
        <v>865</v>
      </c>
      <c r="H58" s="453" t="s">
        <v>865</v>
      </c>
      <c r="I58" s="1444" t="s">
        <v>865</v>
      </c>
      <c r="J58" s="1427"/>
      <c r="K58" s="1427"/>
      <c r="L58" s="31"/>
      <c r="M58" s="31"/>
      <c r="N58" s="1426"/>
      <c r="O58" s="1426"/>
      <c r="P58" s="1426"/>
      <c r="Q58" s="31"/>
    </row>
    <row r="59" spans="1:17" ht="24.6" customHeight="1">
      <c r="A59" s="1427"/>
      <c r="B59" s="1439" t="s">
        <v>1</v>
      </c>
      <c r="C59" s="1441" t="s">
        <v>875</v>
      </c>
      <c r="D59" s="1441" t="s">
        <v>876</v>
      </c>
      <c r="E59" s="1441" t="s">
        <v>1620</v>
      </c>
      <c r="F59" s="1443" t="s">
        <v>898</v>
      </c>
      <c r="G59" s="1427"/>
      <c r="H59" s="1427"/>
      <c r="I59" s="1427"/>
      <c r="J59" s="1427"/>
      <c r="K59" s="1427"/>
      <c r="L59" s="1427"/>
      <c r="M59" s="1427"/>
      <c r="N59" s="1426"/>
      <c r="O59" s="1426"/>
      <c r="P59" s="1426"/>
      <c r="Q59" s="1427"/>
    </row>
    <row r="60" spans="1:17" ht="39" customHeight="1">
      <c r="A60" s="1427"/>
      <c r="B60" s="1439"/>
      <c r="C60" s="1441"/>
      <c r="D60" s="1441"/>
      <c r="E60" s="1441"/>
      <c r="F60" s="1443"/>
      <c r="G60" s="1427"/>
      <c r="H60" s="1427"/>
      <c r="I60" s="1427"/>
      <c r="J60" s="1427"/>
      <c r="K60" s="1427"/>
      <c r="L60" s="1427"/>
      <c r="M60" s="1427"/>
      <c r="N60" s="1426"/>
      <c r="O60" s="1426"/>
      <c r="P60" s="1426"/>
      <c r="Q60" s="1427"/>
    </row>
    <row r="61" spans="1:17" ht="3.75" customHeight="1">
      <c r="A61" s="1427"/>
      <c r="B61" s="1440"/>
      <c r="C61" s="1442"/>
      <c r="D61" s="1442"/>
      <c r="E61" s="1441"/>
      <c r="F61" s="1443"/>
      <c r="G61" s="1427"/>
      <c r="H61" s="1427"/>
      <c r="I61" s="1427"/>
      <c r="J61" s="1427"/>
      <c r="K61" s="1427"/>
      <c r="L61" s="1427"/>
      <c r="M61" s="1427"/>
      <c r="N61" s="1426"/>
      <c r="O61" s="1426"/>
      <c r="P61" s="1426"/>
      <c r="Q61" s="1427"/>
    </row>
    <row r="62" spans="1:17" ht="23.25" customHeight="1">
      <c r="A62" s="31"/>
      <c r="B62" s="455">
        <v>11093</v>
      </c>
      <c r="C62" s="456" t="s">
        <v>899</v>
      </c>
      <c r="D62" s="457" t="s">
        <v>900</v>
      </c>
      <c r="E62" s="1112">
        <v>7.78</v>
      </c>
      <c r="F62" s="690">
        <v>9.34</v>
      </c>
      <c r="G62" s="31"/>
      <c r="H62" s="31"/>
      <c r="I62" s="31"/>
      <c r="J62" s="1427"/>
      <c r="K62" s="1427"/>
      <c r="L62" s="31"/>
      <c r="M62" s="31"/>
      <c r="N62" s="31"/>
    </row>
    <row r="63" spans="1:17" ht="23.25" customHeight="1">
      <c r="A63" s="31"/>
      <c r="B63" s="455">
        <v>50260</v>
      </c>
      <c r="C63" s="456" t="s">
        <v>901</v>
      </c>
      <c r="D63" s="457" t="s">
        <v>900</v>
      </c>
      <c r="E63" s="448">
        <v>8.33</v>
      </c>
      <c r="F63" s="688">
        <v>10</v>
      </c>
      <c r="G63" s="31"/>
      <c r="H63" s="31"/>
      <c r="I63" s="31"/>
      <c r="J63" s="1427"/>
      <c r="K63" s="1427"/>
      <c r="L63" s="31"/>
      <c r="M63" s="31"/>
      <c r="N63" s="31"/>
    </row>
    <row r="64" spans="1:17" ht="23.25" customHeight="1">
      <c r="A64" s="31"/>
      <c r="B64" s="455">
        <v>15007</v>
      </c>
      <c r="C64" s="456" t="s">
        <v>902</v>
      </c>
      <c r="D64" s="458" t="s">
        <v>903</v>
      </c>
      <c r="E64" s="448">
        <v>15</v>
      </c>
      <c r="F64" s="688">
        <v>18</v>
      </c>
      <c r="G64" s="31"/>
      <c r="H64" s="31"/>
      <c r="I64" s="31"/>
      <c r="J64" s="1427"/>
      <c r="K64" s="1427"/>
      <c r="L64" s="31"/>
      <c r="M64" s="31"/>
      <c r="N64" s="31"/>
    </row>
    <row r="65" spans="1:14" ht="23.25" customHeight="1">
      <c r="A65" s="31"/>
      <c r="B65" s="455">
        <v>50991</v>
      </c>
      <c r="C65" s="456" t="s">
        <v>904</v>
      </c>
      <c r="D65" s="459" t="s">
        <v>900</v>
      </c>
      <c r="E65" s="448">
        <v>9.18</v>
      </c>
      <c r="F65" s="688">
        <v>11.02</v>
      </c>
      <c r="G65" s="31"/>
      <c r="H65" s="31"/>
      <c r="I65" s="31"/>
      <c r="J65" s="31"/>
      <c r="K65" s="31"/>
      <c r="L65" s="31"/>
      <c r="M65" s="31"/>
      <c r="N65" s="31"/>
    </row>
    <row r="66" spans="1:14" ht="23.25" customHeight="1">
      <c r="A66" s="31"/>
      <c r="B66" s="455">
        <v>11192</v>
      </c>
      <c r="C66" s="456" t="s">
        <v>905</v>
      </c>
      <c r="D66" s="460" t="s">
        <v>906</v>
      </c>
      <c r="E66" s="448">
        <v>13.05</v>
      </c>
      <c r="F66" s="688">
        <v>15.66</v>
      </c>
      <c r="G66" s="31"/>
      <c r="H66" s="31"/>
      <c r="I66" s="31"/>
      <c r="J66" s="1427"/>
      <c r="K66" s="1427"/>
      <c r="L66" s="31"/>
      <c r="M66" s="31"/>
      <c r="N66" s="31"/>
    </row>
    <row r="67" spans="1:14" ht="23.25" customHeight="1">
      <c r="A67" s="31"/>
      <c r="B67" s="455">
        <v>50261</v>
      </c>
      <c r="C67" s="456" t="s">
        <v>907</v>
      </c>
      <c r="D67" s="461" t="s">
        <v>900</v>
      </c>
      <c r="E67" s="448">
        <v>10.58</v>
      </c>
      <c r="F67" s="688">
        <v>12.7</v>
      </c>
      <c r="G67" s="31"/>
      <c r="H67" s="31"/>
      <c r="I67" s="31"/>
      <c r="J67" s="1427"/>
      <c r="K67" s="1427"/>
      <c r="L67" s="31"/>
      <c r="M67" s="31"/>
      <c r="N67" s="31"/>
    </row>
    <row r="68" spans="1:14" ht="23.25" customHeight="1">
      <c r="A68" s="31"/>
      <c r="B68" s="455">
        <v>11261</v>
      </c>
      <c r="C68" s="456" t="s">
        <v>908</v>
      </c>
      <c r="D68" s="461" t="s">
        <v>900</v>
      </c>
      <c r="E68" s="448">
        <v>9.8800000000000008</v>
      </c>
      <c r="F68" s="688">
        <v>11.86</v>
      </c>
      <c r="G68" s="31"/>
      <c r="H68" s="31"/>
      <c r="I68" s="31"/>
      <c r="J68" s="1427"/>
      <c r="K68" s="1427"/>
      <c r="L68" s="31"/>
      <c r="M68" s="31"/>
      <c r="N68" s="31"/>
    </row>
    <row r="69" spans="1:14" ht="23.25" customHeight="1">
      <c r="A69" s="31"/>
      <c r="B69" s="455">
        <v>15529</v>
      </c>
      <c r="C69" s="456" t="s">
        <v>909</v>
      </c>
      <c r="D69" s="462" t="s">
        <v>910</v>
      </c>
      <c r="E69" s="448">
        <v>10.59</v>
      </c>
      <c r="F69" s="688">
        <v>12.71</v>
      </c>
      <c r="G69" s="31"/>
      <c r="H69" s="31"/>
      <c r="I69" s="31"/>
      <c r="J69" s="1427"/>
      <c r="K69" s="1427"/>
      <c r="L69" s="31"/>
      <c r="M69" s="31"/>
      <c r="N69" s="31"/>
    </row>
    <row r="70" spans="1:14" ht="23.25" customHeight="1">
      <c r="A70" s="31"/>
      <c r="B70" s="455">
        <v>11191</v>
      </c>
      <c r="C70" s="456" t="s">
        <v>911</v>
      </c>
      <c r="D70" s="463" t="s">
        <v>906</v>
      </c>
      <c r="E70" s="448">
        <v>19.940000000000001</v>
      </c>
      <c r="F70" s="688">
        <v>23.93</v>
      </c>
      <c r="G70" s="31"/>
      <c r="H70" s="31"/>
      <c r="I70" s="31"/>
      <c r="J70" s="1427"/>
      <c r="K70" s="1427"/>
      <c r="L70" s="31"/>
      <c r="M70" s="31"/>
      <c r="N70" s="31"/>
    </row>
    <row r="71" spans="1:14" ht="23.25" customHeight="1">
      <c r="A71" s="31"/>
      <c r="B71" s="455">
        <v>50262</v>
      </c>
      <c r="C71" s="456" t="s">
        <v>912</v>
      </c>
      <c r="D71" s="461" t="s">
        <v>900</v>
      </c>
      <c r="E71" s="448">
        <v>15.2</v>
      </c>
      <c r="F71" s="688">
        <v>18.239999999999998</v>
      </c>
      <c r="G71" s="31"/>
      <c r="H71" s="31"/>
      <c r="I71" s="31"/>
      <c r="J71" s="1427"/>
      <c r="K71" s="1427"/>
      <c r="L71" s="31"/>
      <c r="M71" s="31"/>
      <c r="N71" s="31"/>
    </row>
    <row r="72" spans="1:14" ht="23.25" customHeight="1">
      <c r="A72" s="31"/>
      <c r="B72" s="455">
        <v>50263</v>
      </c>
      <c r="C72" s="456" t="s">
        <v>913</v>
      </c>
      <c r="D72" s="461" t="s">
        <v>900</v>
      </c>
      <c r="E72" s="448">
        <v>18.68</v>
      </c>
      <c r="F72" s="688">
        <v>22.42</v>
      </c>
      <c r="G72" s="31"/>
      <c r="H72" s="31"/>
      <c r="I72" s="31"/>
      <c r="J72" s="1427"/>
      <c r="K72" s="1427"/>
      <c r="L72" s="31"/>
      <c r="M72" s="31"/>
      <c r="N72" s="31"/>
    </row>
    <row r="73" spans="1:14" ht="23.25" customHeight="1">
      <c r="A73" s="31"/>
      <c r="B73" s="455">
        <v>11193</v>
      </c>
      <c r="C73" s="456" t="s">
        <v>914</v>
      </c>
      <c r="D73" s="464" t="s">
        <v>915</v>
      </c>
      <c r="E73" s="448">
        <v>21.01</v>
      </c>
      <c r="F73" s="688">
        <v>25.21</v>
      </c>
      <c r="G73" s="31"/>
      <c r="H73" s="31"/>
      <c r="I73" s="31"/>
      <c r="J73" s="1427"/>
      <c r="K73" s="1427"/>
      <c r="L73" s="31"/>
      <c r="M73" s="31"/>
      <c r="N73" s="31"/>
    </row>
    <row r="74" spans="1:14" ht="23.25" customHeight="1">
      <c r="A74" s="31"/>
      <c r="B74" s="455">
        <v>50041</v>
      </c>
      <c r="C74" s="456" t="s">
        <v>916</v>
      </c>
      <c r="D74" s="461" t="s">
        <v>900</v>
      </c>
      <c r="E74" s="448">
        <v>23.63</v>
      </c>
      <c r="F74" s="688">
        <v>28.36</v>
      </c>
      <c r="G74" s="31"/>
      <c r="H74" s="31"/>
      <c r="I74" s="31"/>
      <c r="J74" s="1427"/>
      <c r="K74" s="1427"/>
      <c r="L74" s="31"/>
      <c r="M74" s="31"/>
      <c r="N74" s="31"/>
    </row>
    <row r="75" spans="1:14" ht="23.25" customHeight="1">
      <c r="A75" s="31"/>
      <c r="B75" s="465">
        <v>15528</v>
      </c>
      <c r="C75" s="442" t="s">
        <v>917</v>
      </c>
      <c r="D75" s="466" t="s">
        <v>900</v>
      </c>
      <c r="E75" s="448">
        <v>266.89999999999998</v>
      </c>
      <c r="F75" s="688">
        <v>320.3</v>
      </c>
      <c r="G75" s="31"/>
      <c r="H75" s="31"/>
      <c r="I75" s="31"/>
      <c r="J75" s="1427"/>
      <c r="K75" s="1427"/>
      <c r="L75" s="31"/>
      <c r="M75" s="31"/>
      <c r="N75" s="31"/>
    </row>
    <row r="76" spans="1:14" ht="23.25" customHeight="1">
      <c r="A76" s="31"/>
      <c r="B76" s="455">
        <v>15006</v>
      </c>
      <c r="C76" s="456" t="s">
        <v>918</v>
      </c>
      <c r="D76" s="461" t="s">
        <v>900</v>
      </c>
      <c r="E76" s="448">
        <v>36.229999999999997</v>
      </c>
      <c r="F76" s="688">
        <v>43.48</v>
      </c>
      <c r="G76" s="31"/>
      <c r="H76" s="31"/>
      <c r="I76" s="31"/>
      <c r="J76" s="1427"/>
      <c r="K76" s="1427"/>
      <c r="L76" s="31"/>
      <c r="M76" s="31"/>
      <c r="N76" s="31"/>
    </row>
    <row r="77" spans="1:14" ht="23.25" customHeight="1">
      <c r="A77" s="31"/>
      <c r="B77" s="455">
        <v>50264</v>
      </c>
      <c r="C77" s="456" t="s">
        <v>919</v>
      </c>
      <c r="D77" s="461" t="s">
        <v>900</v>
      </c>
      <c r="E77" s="448">
        <v>43.32</v>
      </c>
      <c r="F77" s="688">
        <v>51.98</v>
      </c>
      <c r="G77" s="31"/>
      <c r="H77" s="31"/>
      <c r="I77" s="31"/>
      <c r="J77" s="1427"/>
      <c r="K77" s="1427"/>
      <c r="L77" s="31"/>
      <c r="M77" s="31"/>
      <c r="N77" s="31"/>
    </row>
    <row r="78" spans="1:14" ht="17.45" customHeight="1">
      <c r="A78" s="31"/>
      <c r="B78" s="31"/>
      <c r="C78" s="452"/>
      <c r="D78" s="31"/>
      <c r="E78" s="31"/>
      <c r="F78" s="31"/>
      <c r="G78" s="31"/>
      <c r="H78" s="31"/>
      <c r="I78" s="31"/>
      <c r="J78" s="1427"/>
      <c r="K78" s="1427"/>
      <c r="L78" s="31"/>
      <c r="M78" s="31"/>
      <c r="N78" s="31"/>
    </row>
    <row r="79" spans="1:14" ht="28.15" customHeight="1">
      <c r="A79" s="31"/>
      <c r="B79" s="1436" t="s">
        <v>920</v>
      </c>
      <c r="C79" s="1437"/>
      <c r="D79" s="1437"/>
      <c r="E79" s="1437"/>
      <c r="F79" s="1437"/>
      <c r="G79" s="1437"/>
      <c r="H79" s="1438"/>
      <c r="I79" s="467"/>
      <c r="J79" s="1427"/>
      <c r="K79" s="1427"/>
      <c r="L79" s="31"/>
      <c r="M79" s="31"/>
      <c r="N79" s="31"/>
    </row>
    <row r="80" spans="1:14" ht="47.25">
      <c r="A80" s="425" t="s">
        <v>865</v>
      </c>
      <c r="B80" s="427" t="s">
        <v>865</v>
      </c>
      <c r="C80" s="468" t="s">
        <v>865</v>
      </c>
      <c r="D80" s="424" t="s">
        <v>865</v>
      </c>
      <c r="E80" s="469" t="s">
        <v>921</v>
      </c>
      <c r="F80" s="469" t="s">
        <v>873</v>
      </c>
      <c r="G80" s="469" t="s">
        <v>418</v>
      </c>
      <c r="H80" s="469" t="s">
        <v>418</v>
      </c>
      <c r="I80" s="1432" t="s">
        <v>1797</v>
      </c>
      <c r="J80" s="1433"/>
      <c r="K80" s="1209"/>
      <c r="L80" s="31"/>
      <c r="M80" s="31"/>
      <c r="N80" s="31"/>
    </row>
    <row r="81" spans="1:14" ht="63">
      <c r="A81" s="425" t="s">
        <v>865</v>
      </c>
      <c r="B81" s="470" t="s">
        <v>1</v>
      </c>
      <c r="C81" s="471" t="s">
        <v>875</v>
      </c>
      <c r="D81" s="470" t="s">
        <v>876</v>
      </c>
      <c r="E81" s="470" t="s">
        <v>1618</v>
      </c>
      <c r="F81" s="470" t="s">
        <v>1619</v>
      </c>
      <c r="G81" s="470" t="s">
        <v>1618</v>
      </c>
      <c r="H81" s="470" t="s">
        <v>1619</v>
      </c>
      <c r="I81" s="1210" t="s">
        <v>1798</v>
      </c>
      <c r="J81" s="1210" t="s">
        <v>1619</v>
      </c>
      <c r="K81" s="1209"/>
      <c r="L81" s="31"/>
      <c r="M81" s="31"/>
      <c r="N81" s="31"/>
    </row>
    <row r="82" spans="1:14" ht="36.6" customHeight="1">
      <c r="A82" s="31"/>
      <c r="B82" s="472">
        <v>50528</v>
      </c>
      <c r="C82" s="473" t="s">
        <v>1732</v>
      </c>
      <c r="D82" s="474" t="s">
        <v>922</v>
      </c>
      <c r="E82" s="1113">
        <v>53.1</v>
      </c>
      <c r="F82" s="1114">
        <v>63.72</v>
      </c>
      <c r="G82" s="1113">
        <v>49.56</v>
      </c>
      <c r="H82" s="1114">
        <v>59.47</v>
      </c>
      <c r="I82" s="1212"/>
      <c r="J82" s="1212"/>
      <c r="K82" s="1209"/>
      <c r="L82" s="31"/>
      <c r="M82" s="31"/>
      <c r="N82" s="31"/>
    </row>
    <row r="83" spans="1:14" ht="33.6" customHeight="1">
      <c r="A83" s="31"/>
      <c r="B83" s="451">
        <v>50529</v>
      </c>
      <c r="C83" s="475" t="s">
        <v>1733</v>
      </c>
      <c r="D83" s="474" t="s">
        <v>922</v>
      </c>
      <c r="E83" s="1112">
        <v>54</v>
      </c>
      <c r="F83" s="690">
        <v>64.8</v>
      </c>
      <c r="G83" s="1112">
        <v>48</v>
      </c>
      <c r="H83" s="690">
        <v>57.6</v>
      </c>
      <c r="I83" s="1212"/>
      <c r="J83" s="1212"/>
      <c r="K83" s="1209"/>
      <c r="L83" s="31"/>
      <c r="M83" s="31"/>
      <c r="N83" s="31"/>
    </row>
    <row r="84" spans="1:14" s="1168" customFormat="1" ht="33.6" customHeight="1">
      <c r="A84" s="1170"/>
      <c r="B84" s="451">
        <v>51946</v>
      </c>
      <c r="C84" s="475" t="s">
        <v>1734</v>
      </c>
      <c r="D84" s="474" t="s">
        <v>922</v>
      </c>
      <c r="E84" s="1112">
        <v>72</v>
      </c>
      <c r="F84" s="690">
        <v>86.4</v>
      </c>
      <c r="G84" s="1112">
        <v>64</v>
      </c>
      <c r="H84" s="690">
        <v>76.8</v>
      </c>
      <c r="I84" s="1212"/>
      <c r="J84" s="1212"/>
      <c r="K84" s="1170"/>
      <c r="L84" s="1170"/>
      <c r="M84" s="1170"/>
      <c r="N84" s="1170"/>
    </row>
    <row r="85" spans="1:14" ht="34.9" customHeight="1">
      <c r="A85" s="31"/>
      <c r="B85" s="451">
        <v>15034</v>
      </c>
      <c r="C85" s="475" t="s">
        <v>1735</v>
      </c>
      <c r="D85" s="474" t="s">
        <v>922</v>
      </c>
      <c r="E85" s="1112">
        <v>83.9</v>
      </c>
      <c r="F85" s="690">
        <v>100.7</v>
      </c>
      <c r="G85" s="1112">
        <v>81</v>
      </c>
      <c r="H85" s="690">
        <v>97.3</v>
      </c>
      <c r="I85" s="1212"/>
      <c r="J85" s="1212"/>
      <c r="K85" s="1209"/>
      <c r="L85" s="31"/>
      <c r="M85" s="31"/>
      <c r="N85" s="31"/>
    </row>
    <row r="86" spans="1:14" ht="34.9" customHeight="1">
      <c r="A86" s="31"/>
      <c r="B86" s="451">
        <v>50530</v>
      </c>
      <c r="C86" s="1173" t="s">
        <v>1736</v>
      </c>
      <c r="D86" s="474" t="s">
        <v>922</v>
      </c>
      <c r="E86" s="1112">
        <v>80</v>
      </c>
      <c r="F86" s="690">
        <v>96</v>
      </c>
      <c r="G86" s="1112">
        <v>75</v>
      </c>
      <c r="H86" s="690">
        <v>90</v>
      </c>
      <c r="I86" s="1212"/>
      <c r="J86" s="1212"/>
      <c r="K86" s="1209"/>
      <c r="L86" s="31"/>
      <c r="M86" s="31"/>
      <c r="N86" s="31"/>
    </row>
    <row r="87" spans="1:14" s="1168" customFormat="1" ht="34.5" customHeight="1">
      <c r="A87" s="1170"/>
      <c r="B87" s="476">
        <v>51947</v>
      </c>
      <c r="C87" s="888" t="s">
        <v>1749</v>
      </c>
      <c r="D87" s="474" t="s">
        <v>922</v>
      </c>
      <c r="E87" s="1112">
        <v>54</v>
      </c>
      <c r="F87" s="690">
        <v>64.8</v>
      </c>
      <c r="G87" s="1112">
        <v>48</v>
      </c>
      <c r="H87" s="690">
        <v>57.6</v>
      </c>
      <c r="I87" s="1212"/>
      <c r="J87" s="1212"/>
      <c r="K87" s="1170"/>
      <c r="L87" s="1170"/>
      <c r="M87" s="1170"/>
      <c r="N87" s="1170"/>
    </row>
    <row r="88" spans="1:14" ht="41.25" customHeight="1">
      <c r="A88" s="31"/>
      <c r="B88" s="1213">
        <v>10570</v>
      </c>
      <c r="C88" s="1214" t="s">
        <v>1746</v>
      </c>
      <c r="D88" s="1215" t="s">
        <v>922</v>
      </c>
      <c r="E88" s="1216">
        <v>144.4</v>
      </c>
      <c r="F88" s="1211">
        <f>E88*1.2</f>
        <v>173.28</v>
      </c>
      <c r="G88" s="1216">
        <v>114</v>
      </c>
      <c r="H88" s="1211">
        <v>136.86000000000001</v>
      </c>
      <c r="I88" s="1233">
        <v>106.4</v>
      </c>
      <c r="J88" s="1211">
        <v>127.68</v>
      </c>
      <c r="K88" s="1208"/>
      <c r="L88" s="31"/>
      <c r="M88" s="31"/>
      <c r="N88" s="31"/>
    </row>
    <row r="89" spans="1:14" s="1168" customFormat="1" ht="34.5" customHeight="1">
      <c r="A89" s="1170"/>
      <c r="B89" s="476">
        <v>51948</v>
      </c>
      <c r="C89" s="888" t="s">
        <v>1750</v>
      </c>
      <c r="D89" s="474" t="s">
        <v>922</v>
      </c>
      <c r="E89" s="1112">
        <v>72</v>
      </c>
      <c r="F89" s="690">
        <v>86.4</v>
      </c>
      <c r="G89" s="1112">
        <v>64</v>
      </c>
      <c r="H89" s="690">
        <v>76.8</v>
      </c>
      <c r="I89" s="1212"/>
      <c r="J89" s="1212"/>
      <c r="K89" s="1170"/>
      <c r="L89" s="1170"/>
      <c r="M89" s="1170"/>
      <c r="N89" s="1170"/>
    </row>
    <row r="90" spans="1:14" ht="32.450000000000003" customHeight="1">
      <c r="A90" s="31"/>
      <c r="B90" s="476">
        <v>10874</v>
      </c>
      <c r="C90" s="888" t="s">
        <v>1751</v>
      </c>
      <c r="D90" s="474" t="s">
        <v>922</v>
      </c>
      <c r="E90" s="1112">
        <v>108</v>
      </c>
      <c r="F90" s="690">
        <v>129.6</v>
      </c>
      <c r="G90" s="1112">
        <v>96</v>
      </c>
      <c r="H90" s="690">
        <v>115.2</v>
      </c>
      <c r="I90" s="1212"/>
      <c r="J90" s="1212"/>
      <c r="K90" s="1209"/>
      <c r="L90" s="31"/>
      <c r="M90" s="31"/>
      <c r="N90" s="31"/>
    </row>
    <row r="91" spans="1:14" ht="33.6" customHeight="1">
      <c r="A91" s="31"/>
      <c r="B91" s="476">
        <v>52167</v>
      </c>
      <c r="C91" s="888" t="s">
        <v>1737</v>
      </c>
      <c r="D91" s="474" t="s">
        <v>922</v>
      </c>
      <c r="E91" s="1112">
        <v>98.56</v>
      </c>
      <c r="F91" s="690">
        <v>118.27</v>
      </c>
      <c r="G91" s="1112">
        <f>H91/1.2</f>
        <v>86.24166666666666</v>
      </c>
      <c r="H91" s="690">
        <v>103.49</v>
      </c>
      <c r="I91" s="1212"/>
      <c r="J91" s="1212"/>
      <c r="K91" s="1209"/>
      <c r="L91" s="31"/>
      <c r="M91" s="31"/>
      <c r="N91" s="31"/>
    </row>
    <row r="92" spans="1:14" ht="39" customHeight="1">
      <c r="A92" s="31"/>
      <c r="B92" s="476">
        <v>50056</v>
      </c>
      <c r="C92" s="888" t="s">
        <v>1752</v>
      </c>
      <c r="D92" s="474" t="s">
        <v>922</v>
      </c>
      <c r="E92" s="1112">
        <v>137.80000000000001</v>
      </c>
      <c r="F92" s="690">
        <v>165.4</v>
      </c>
      <c r="G92" s="1112">
        <v>121</v>
      </c>
      <c r="H92" s="690">
        <v>144.6</v>
      </c>
      <c r="I92" s="1212"/>
      <c r="J92" s="1212"/>
      <c r="K92" s="1209"/>
      <c r="L92" s="31"/>
      <c r="M92" s="31"/>
      <c r="N92" s="31"/>
    </row>
    <row r="93" spans="1:14" s="1168" customFormat="1" ht="39" customHeight="1">
      <c r="A93" s="1170"/>
      <c r="B93" s="476">
        <v>51949</v>
      </c>
      <c r="C93" s="888" t="s">
        <v>1753</v>
      </c>
      <c r="D93" s="474" t="s">
        <v>922</v>
      </c>
      <c r="E93" s="1112">
        <v>126</v>
      </c>
      <c r="F93" s="690">
        <v>151.19999999999999</v>
      </c>
      <c r="G93" s="1112">
        <v>112</v>
      </c>
      <c r="H93" s="690">
        <v>134.4</v>
      </c>
      <c r="I93" s="1212"/>
      <c r="J93" s="1212"/>
      <c r="K93" s="1195"/>
      <c r="L93" s="1170"/>
      <c r="M93" s="1170"/>
      <c r="N93" s="1170"/>
    </row>
    <row r="94" spans="1:14" ht="34.9" customHeight="1">
      <c r="A94" s="31"/>
      <c r="B94" s="476">
        <v>51178</v>
      </c>
      <c r="C94" s="888" t="s">
        <v>1754</v>
      </c>
      <c r="D94" s="474" t="s">
        <v>922</v>
      </c>
      <c r="E94" s="1112">
        <v>170.56</v>
      </c>
      <c r="F94" s="690">
        <v>204.67</v>
      </c>
      <c r="G94" s="1112">
        <v>149.24</v>
      </c>
      <c r="H94" s="690">
        <v>179.24</v>
      </c>
      <c r="I94" s="1212"/>
      <c r="J94" s="1212"/>
      <c r="K94" s="1209"/>
      <c r="L94" s="31"/>
      <c r="M94" s="31"/>
      <c r="N94" s="31"/>
    </row>
    <row r="95" spans="1:14" ht="43.15" customHeight="1">
      <c r="A95" s="31"/>
      <c r="B95" s="1213">
        <v>10485</v>
      </c>
      <c r="C95" s="1214" t="s">
        <v>1747</v>
      </c>
      <c r="D95" s="1215" t="s">
        <v>922</v>
      </c>
      <c r="E95" s="1216">
        <v>277.39999999999998</v>
      </c>
      <c r="F95" s="1211">
        <v>332.88</v>
      </c>
      <c r="G95" s="1216">
        <v>219</v>
      </c>
      <c r="H95" s="1211">
        <v>262.8</v>
      </c>
      <c r="I95" s="1233">
        <v>204.4</v>
      </c>
      <c r="J95" s="1211">
        <v>245.28</v>
      </c>
      <c r="K95" s="1209"/>
      <c r="L95" s="31"/>
      <c r="M95" s="31"/>
      <c r="N95" s="31"/>
    </row>
    <row r="96" spans="1:14" ht="42" customHeight="1">
      <c r="A96" s="31"/>
      <c r="B96" s="476">
        <v>15028</v>
      </c>
      <c r="C96" s="473" t="s">
        <v>1738</v>
      </c>
      <c r="D96" s="474" t="s">
        <v>922</v>
      </c>
      <c r="E96" s="1112">
        <v>182.6</v>
      </c>
      <c r="F96" s="690">
        <v>219.1</v>
      </c>
      <c r="G96" s="1112">
        <v>177</v>
      </c>
      <c r="H96" s="690">
        <v>211.8</v>
      </c>
      <c r="I96" s="1212"/>
      <c r="J96" s="1212"/>
      <c r="K96" s="1209"/>
      <c r="L96" s="31"/>
      <c r="M96" s="31"/>
      <c r="N96" s="31"/>
    </row>
    <row r="97" spans="1:14" ht="39.75" customHeight="1">
      <c r="A97" s="31"/>
      <c r="B97" s="476">
        <v>15029</v>
      </c>
      <c r="C97" s="473" t="s">
        <v>1739</v>
      </c>
      <c r="D97" s="474" t="s">
        <v>922</v>
      </c>
      <c r="E97" s="1112">
        <v>221.3</v>
      </c>
      <c r="F97" s="690">
        <v>265.60000000000002</v>
      </c>
      <c r="G97" s="1112">
        <v>214</v>
      </c>
      <c r="H97" s="690">
        <v>256.7</v>
      </c>
      <c r="I97" s="1212"/>
      <c r="J97" s="1212"/>
      <c r="K97" s="1209"/>
      <c r="L97" s="31"/>
      <c r="M97" s="31"/>
      <c r="N97" s="31"/>
    </row>
    <row r="98" spans="1:14" ht="39.75" customHeight="1">
      <c r="A98" s="31"/>
      <c r="B98" s="476">
        <v>50534</v>
      </c>
      <c r="C98" s="473" t="s">
        <v>1740</v>
      </c>
      <c r="D98" s="474" t="s">
        <v>922</v>
      </c>
      <c r="E98" s="1112">
        <v>342</v>
      </c>
      <c r="F98" s="690">
        <v>410.4</v>
      </c>
      <c r="G98" s="1112">
        <v>304</v>
      </c>
      <c r="H98" s="690">
        <v>364.8</v>
      </c>
      <c r="I98" s="1212"/>
      <c r="J98" s="1212"/>
      <c r="K98" s="1209"/>
      <c r="L98" s="31"/>
      <c r="M98" s="31"/>
      <c r="N98" s="31"/>
    </row>
    <row r="99" spans="1:14" ht="39" customHeight="1">
      <c r="A99" s="31"/>
      <c r="B99" s="476">
        <v>50534</v>
      </c>
      <c r="C99" s="473" t="s">
        <v>1741</v>
      </c>
      <c r="D99" s="474" t="s">
        <v>922</v>
      </c>
      <c r="E99" s="1112">
        <v>275</v>
      </c>
      <c r="F99" s="690">
        <v>330</v>
      </c>
      <c r="G99" s="1112">
        <v>253</v>
      </c>
      <c r="H99" s="690">
        <v>303.60000000000002</v>
      </c>
      <c r="I99" s="1212"/>
      <c r="J99" s="1212"/>
      <c r="K99" s="1209"/>
      <c r="L99" s="31"/>
      <c r="M99" s="31"/>
      <c r="N99" s="31"/>
    </row>
    <row r="100" spans="1:14" ht="39" customHeight="1">
      <c r="A100" s="31"/>
      <c r="B100" s="1213">
        <v>10486</v>
      </c>
      <c r="C100" s="1214" t="s">
        <v>1748</v>
      </c>
      <c r="D100" s="1215" t="s">
        <v>922</v>
      </c>
      <c r="E100" s="1216">
        <v>374.3</v>
      </c>
      <c r="F100" s="1211">
        <f t="shared" ref="F100:F105" si="2">E100*1.2</f>
        <v>449.16</v>
      </c>
      <c r="G100" s="1216">
        <v>295.5</v>
      </c>
      <c r="H100" s="1211">
        <f t="shared" ref="H100:H105" si="3">G100*1.2</f>
        <v>354.59999999999997</v>
      </c>
      <c r="I100" s="1233">
        <v>275.8</v>
      </c>
      <c r="J100" s="1211">
        <v>330.96</v>
      </c>
      <c r="K100" s="1209"/>
      <c r="L100" s="31"/>
      <c r="M100" s="31"/>
      <c r="N100" s="31"/>
    </row>
    <row r="101" spans="1:14" s="1" customFormat="1" ht="37.9" customHeight="1">
      <c r="A101" s="31"/>
      <c r="B101" s="476">
        <v>51748</v>
      </c>
      <c r="C101" s="450" t="s">
        <v>1744</v>
      </c>
      <c r="D101" s="474" t="s">
        <v>922</v>
      </c>
      <c r="E101" s="1112">
        <v>252</v>
      </c>
      <c r="F101" s="690">
        <f t="shared" si="2"/>
        <v>302.39999999999998</v>
      </c>
      <c r="G101" s="1112">
        <v>224</v>
      </c>
      <c r="H101" s="690">
        <f t="shared" si="3"/>
        <v>268.8</v>
      </c>
      <c r="I101" s="1212"/>
      <c r="J101" s="1212"/>
      <c r="K101" s="1195"/>
      <c r="L101" s="31"/>
      <c r="M101" s="31"/>
      <c r="N101" s="31"/>
    </row>
    <row r="102" spans="1:14" ht="39" customHeight="1">
      <c r="A102" s="31"/>
      <c r="B102" s="476">
        <v>15035</v>
      </c>
      <c r="C102" s="473" t="s">
        <v>1745</v>
      </c>
      <c r="D102" s="474" t="s">
        <v>922</v>
      </c>
      <c r="E102" s="1112">
        <v>307.5</v>
      </c>
      <c r="F102" s="690">
        <v>369</v>
      </c>
      <c r="G102" s="1112">
        <v>297</v>
      </c>
      <c r="H102" s="690">
        <v>356.8</v>
      </c>
      <c r="I102" s="1212"/>
      <c r="J102" s="1212"/>
      <c r="K102" s="1209"/>
      <c r="L102" s="31"/>
      <c r="M102" s="31"/>
      <c r="N102" s="31"/>
    </row>
    <row r="103" spans="1:14" ht="33" customHeight="1">
      <c r="A103" s="31"/>
      <c r="B103" s="476">
        <v>50535</v>
      </c>
      <c r="C103" s="473" t="s">
        <v>1742</v>
      </c>
      <c r="D103" s="474" t="s">
        <v>922</v>
      </c>
      <c r="E103" s="1112">
        <v>468</v>
      </c>
      <c r="F103" s="690">
        <v>561.6</v>
      </c>
      <c r="G103" s="1112">
        <v>391.16</v>
      </c>
      <c r="H103" s="690">
        <f t="shared" si="3"/>
        <v>469.392</v>
      </c>
      <c r="I103" s="1212"/>
      <c r="J103" s="1212"/>
      <c r="K103" s="1209"/>
      <c r="L103" s="31"/>
      <c r="M103" s="31"/>
      <c r="N103" s="31"/>
    </row>
    <row r="104" spans="1:14" s="1168" customFormat="1" ht="39" customHeight="1">
      <c r="A104" s="1170"/>
      <c r="B104" s="476">
        <v>51950</v>
      </c>
      <c r="C104" s="1174" t="s">
        <v>1755</v>
      </c>
      <c r="D104" s="474" t="s">
        <v>922</v>
      </c>
      <c r="E104" s="1112">
        <v>342</v>
      </c>
      <c r="F104" s="690">
        <v>410.4</v>
      </c>
      <c r="G104" s="1112">
        <v>304</v>
      </c>
      <c r="H104" s="690">
        <v>364.8</v>
      </c>
      <c r="I104" s="1212"/>
      <c r="J104" s="1212"/>
      <c r="K104" s="1195"/>
      <c r="L104" s="1170"/>
      <c r="M104" s="1170"/>
      <c r="N104" s="1170"/>
    </row>
    <row r="105" spans="1:14" s="1" customFormat="1" ht="36" customHeight="1">
      <c r="A105" s="31"/>
      <c r="B105" s="476">
        <v>51747</v>
      </c>
      <c r="C105" s="450" t="s">
        <v>1743</v>
      </c>
      <c r="D105" s="474" t="s">
        <v>922</v>
      </c>
      <c r="E105" s="1112">
        <v>468</v>
      </c>
      <c r="F105" s="690">
        <f t="shared" si="2"/>
        <v>561.6</v>
      </c>
      <c r="G105" s="1112">
        <v>416</v>
      </c>
      <c r="H105" s="690">
        <f t="shared" si="3"/>
        <v>499.2</v>
      </c>
      <c r="I105" s="1212"/>
      <c r="J105" s="1212"/>
      <c r="K105" s="1195"/>
      <c r="L105" s="31"/>
      <c r="M105" s="31"/>
      <c r="N105" s="31"/>
    </row>
    <row r="106" spans="1:14" s="1168" customFormat="1" ht="36" customHeight="1">
      <c r="A106" s="1170"/>
      <c r="B106" s="476">
        <v>51951</v>
      </c>
      <c r="C106" s="1174" t="s">
        <v>1780</v>
      </c>
      <c r="D106" s="474" t="s">
        <v>922</v>
      </c>
      <c r="E106" s="1112">
        <v>504</v>
      </c>
      <c r="F106" s="690">
        <v>604.79999999999995</v>
      </c>
      <c r="G106" s="1112">
        <v>448</v>
      </c>
      <c r="H106" s="690">
        <v>537.6</v>
      </c>
      <c r="I106" s="1212"/>
      <c r="J106" s="1212"/>
      <c r="K106" s="1195"/>
      <c r="L106" s="1170"/>
      <c r="M106" s="1170"/>
      <c r="N106" s="1170"/>
    </row>
    <row r="107" spans="1:14" ht="24" customHeight="1">
      <c r="A107" s="425" t="s">
        <v>865</v>
      </c>
      <c r="B107" s="31"/>
      <c r="C107" s="31"/>
      <c r="D107" s="31"/>
      <c r="E107" s="31"/>
      <c r="F107" s="31"/>
      <c r="G107" s="31"/>
      <c r="H107" s="31"/>
      <c r="I107" s="31"/>
      <c r="J107" s="1427"/>
      <c r="K107" s="1427"/>
      <c r="L107" s="31"/>
      <c r="M107" s="31"/>
      <c r="N107" s="31"/>
    </row>
    <row r="108" spans="1:14" ht="32.450000000000003" customHeight="1">
      <c r="A108" s="425" t="s">
        <v>865</v>
      </c>
      <c r="B108" s="1434" t="s">
        <v>923</v>
      </c>
      <c r="C108" s="1434"/>
      <c r="D108" s="1434"/>
      <c r="E108" s="1434"/>
      <c r="F108" s="1434"/>
      <c r="G108" s="1435"/>
      <c r="H108" s="31"/>
      <c r="I108" s="31"/>
      <c r="J108" s="1427"/>
      <c r="K108" s="1427"/>
      <c r="L108" s="31"/>
      <c r="M108" s="31"/>
      <c r="N108" s="31"/>
    </row>
    <row r="109" spans="1:14" ht="31.5">
      <c r="A109" s="425" t="s">
        <v>865</v>
      </c>
      <c r="B109" s="31"/>
      <c r="C109" s="31"/>
      <c r="D109" s="31"/>
      <c r="E109" s="1160" t="s">
        <v>924</v>
      </c>
      <c r="F109" s="1160" t="s">
        <v>924</v>
      </c>
      <c r="G109" s="31"/>
      <c r="H109" s="31"/>
      <c r="I109" s="31"/>
      <c r="J109" s="1427"/>
      <c r="K109" s="1427"/>
      <c r="L109" s="31"/>
      <c r="M109" s="31"/>
      <c r="N109" s="31"/>
    </row>
    <row r="110" spans="1:14" ht="47.25">
      <c r="A110" s="867" t="s">
        <v>865</v>
      </c>
      <c r="B110" s="1165" t="s">
        <v>1</v>
      </c>
      <c r="C110" s="1166" t="s">
        <v>925</v>
      </c>
      <c r="D110" s="1165" t="s">
        <v>865</v>
      </c>
      <c r="E110" s="1165" t="s">
        <v>1589</v>
      </c>
      <c r="F110" s="470" t="s">
        <v>1621</v>
      </c>
      <c r="G110" s="31"/>
      <c r="H110" s="31"/>
      <c r="I110" s="31"/>
      <c r="J110" s="1427"/>
      <c r="K110" s="1427"/>
      <c r="L110" s="31"/>
      <c r="M110" s="31"/>
      <c r="N110" s="31"/>
    </row>
    <row r="111" spans="1:14" s="1150" customFormat="1" ht="25.5" customHeight="1">
      <c r="A111" s="867"/>
      <c r="B111" s="1234">
        <v>51966</v>
      </c>
      <c r="C111" s="1161" t="s">
        <v>1717</v>
      </c>
      <c r="D111" s="1162" t="s">
        <v>927</v>
      </c>
      <c r="E111" s="1163">
        <v>0.22</v>
      </c>
      <c r="F111" s="1164">
        <v>0.26</v>
      </c>
      <c r="G111" s="1151"/>
      <c r="H111" s="1151"/>
      <c r="I111" s="1151"/>
      <c r="J111" s="1151"/>
      <c r="K111" s="1151"/>
      <c r="L111" s="1151"/>
      <c r="M111" s="1151"/>
      <c r="N111" s="1151"/>
    </row>
    <row r="112" spans="1:14" s="1194" customFormat="1" ht="25.5" customHeight="1">
      <c r="A112" s="867"/>
      <c r="B112" s="1234">
        <v>52013</v>
      </c>
      <c r="C112" s="1235" t="s">
        <v>1799</v>
      </c>
      <c r="D112" s="1162" t="s">
        <v>927</v>
      </c>
      <c r="E112" s="1163">
        <v>0.25</v>
      </c>
      <c r="F112" s="1164">
        <v>0.3</v>
      </c>
      <c r="G112" s="1195"/>
      <c r="H112" s="1195"/>
      <c r="I112" s="1195"/>
      <c r="J112" s="1195"/>
      <c r="K112" s="1195"/>
      <c r="L112" s="1195"/>
      <c r="M112" s="1195"/>
      <c r="N112" s="1195"/>
    </row>
    <row r="113" spans="1:14" s="1194" customFormat="1" ht="25.5" customHeight="1">
      <c r="A113" s="867"/>
      <c r="B113" s="1234">
        <v>52014</v>
      </c>
      <c r="C113" s="1235" t="s">
        <v>1800</v>
      </c>
      <c r="D113" s="1162" t="s">
        <v>927</v>
      </c>
      <c r="E113" s="1163">
        <v>0.32</v>
      </c>
      <c r="F113" s="1164">
        <v>0.38</v>
      </c>
      <c r="G113" s="1195"/>
      <c r="H113" s="1195"/>
      <c r="I113" s="1195"/>
      <c r="J113" s="1195"/>
      <c r="K113" s="1195"/>
      <c r="L113" s="1195"/>
      <c r="M113" s="1195"/>
      <c r="N113" s="1195"/>
    </row>
    <row r="114" spans="1:14" ht="21.75" customHeight="1">
      <c r="A114" s="477" t="s">
        <v>865</v>
      </c>
      <c r="B114" s="451">
        <v>7072</v>
      </c>
      <c r="C114" s="1236" t="s">
        <v>926</v>
      </c>
      <c r="D114" s="1162" t="s">
        <v>927</v>
      </c>
      <c r="E114" s="1163">
        <v>0.43</v>
      </c>
      <c r="F114" s="1164">
        <v>0.52</v>
      </c>
      <c r="G114" s="31"/>
      <c r="H114" s="31"/>
      <c r="I114" s="31"/>
      <c r="J114" s="1427"/>
      <c r="K114" s="1427"/>
      <c r="L114" s="31"/>
      <c r="M114" s="31"/>
      <c r="N114" s="31"/>
    </row>
    <row r="115" spans="1:14" ht="21.75" customHeight="1">
      <c r="A115" s="425"/>
      <c r="B115" s="441">
        <v>7071</v>
      </c>
      <c r="C115" s="442" t="s">
        <v>928</v>
      </c>
      <c r="D115" s="479" t="s">
        <v>927</v>
      </c>
      <c r="E115" s="448">
        <v>0.65</v>
      </c>
      <c r="F115" s="688">
        <f t="shared" ref="F115:F118" si="4">E115*1.2</f>
        <v>0.78</v>
      </c>
      <c r="G115" s="31"/>
      <c r="H115" s="31"/>
      <c r="I115" s="31"/>
      <c r="J115" s="31"/>
      <c r="K115" s="31"/>
      <c r="L115" s="31"/>
      <c r="M115" s="31"/>
      <c r="N115" s="31"/>
    </row>
    <row r="116" spans="1:14" ht="21.75" customHeight="1">
      <c r="A116" s="425" t="s">
        <v>865</v>
      </c>
      <c r="B116" s="441">
        <v>6066</v>
      </c>
      <c r="C116" s="442" t="s">
        <v>929</v>
      </c>
      <c r="D116" s="479" t="s">
        <v>1617</v>
      </c>
      <c r="E116" s="448">
        <v>0.74</v>
      </c>
      <c r="F116" s="688">
        <f t="shared" si="4"/>
        <v>0.88800000000000001</v>
      </c>
      <c r="G116" s="31"/>
      <c r="H116" s="31"/>
      <c r="I116" s="31"/>
      <c r="J116" s="1427"/>
      <c r="K116" s="1427"/>
      <c r="L116" s="31"/>
      <c r="M116" s="31"/>
      <c r="N116" s="31"/>
    </row>
    <row r="117" spans="1:14" ht="21.75" customHeight="1">
      <c r="A117" s="425" t="s">
        <v>865</v>
      </c>
      <c r="B117" s="441">
        <v>6902</v>
      </c>
      <c r="C117" s="442" t="s">
        <v>930</v>
      </c>
      <c r="D117" s="479" t="s">
        <v>927</v>
      </c>
      <c r="E117" s="448">
        <v>1.22</v>
      </c>
      <c r="F117" s="688">
        <f t="shared" si="4"/>
        <v>1.464</v>
      </c>
      <c r="G117" s="31"/>
      <c r="H117" s="31"/>
      <c r="I117" s="31"/>
      <c r="J117" s="1427"/>
      <c r="K117" s="1427"/>
      <c r="L117" s="31"/>
      <c r="M117" s="31"/>
      <c r="N117" s="31"/>
    </row>
    <row r="118" spans="1:14" ht="21" customHeight="1">
      <c r="A118" s="425"/>
      <c r="B118" s="441">
        <v>6964</v>
      </c>
      <c r="C118" s="442" t="s">
        <v>1616</v>
      </c>
      <c r="D118" s="479" t="s">
        <v>1617</v>
      </c>
      <c r="E118" s="448">
        <v>0.83</v>
      </c>
      <c r="F118" s="688">
        <f t="shared" si="4"/>
        <v>0.99599999999999989</v>
      </c>
      <c r="G118" s="31"/>
      <c r="H118" s="31"/>
      <c r="I118" s="31"/>
      <c r="J118" s="31"/>
      <c r="K118" s="31"/>
      <c r="L118" s="31"/>
      <c r="M118" s="31"/>
      <c r="N118" s="31"/>
    </row>
    <row r="119" spans="1:14" ht="15">
      <c r="A119" s="31"/>
      <c r="B119" s="427" t="s">
        <v>865</v>
      </c>
      <c r="C119" s="427" t="s">
        <v>865</v>
      </c>
      <c r="D119" s="424" t="s">
        <v>865</v>
      </c>
      <c r="E119" s="427" t="s">
        <v>865</v>
      </c>
      <c r="F119" s="427" t="s">
        <v>865</v>
      </c>
      <c r="G119" s="427" t="s">
        <v>865</v>
      </c>
      <c r="H119" s="31"/>
      <c r="I119" s="31"/>
      <c r="J119" s="1427"/>
      <c r="K119" s="1427"/>
      <c r="L119" s="31"/>
      <c r="M119" s="31"/>
      <c r="N119" s="31"/>
    </row>
    <row r="120" spans="1:14" ht="41.45" customHeight="1">
      <c r="A120" s="425" t="s">
        <v>865</v>
      </c>
      <c r="B120" s="1430" t="s">
        <v>931</v>
      </c>
      <c r="C120" s="1430"/>
      <c r="D120" s="1430"/>
      <c r="E120" s="1430"/>
      <c r="F120" s="1430"/>
      <c r="G120" s="1430"/>
      <c r="H120" s="1430"/>
      <c r="I120" s="1430"/>
      <c r="J120" s="1430"/>
      <c r="K120" s="1430"/>
      <c r="L120" s="31"/>
      <c r="M120" s="31"/>
      <c r="N120" s="31"/>
    </row>
    <row r="121" spans="1:14" s="869" customFormat="1" ht="36.75" customHeight="1">
      <c r="A121" s="873"/>
      <c r="B121" s="874"/>
      <c r="C121" s="874"/>
      <c r="D121" s="875"/>
      <c r="E121" s="876"/>
      <c r="F121" s="898" t="s">
        <v>1632</v>
      </c>
      <c r="G121" s="898" t="s">
        <v>1632</v>
      </c>
      <c r="H121" s="898" t="s">
        <v>932</v>
      </c>
      <c r="I121" s="898" t="s">
        <v>932</v>
      </c>
      <c r="J121" s="870"/>
      <c r="K121" s="870"/>
      <c r="L121" s="870"/>
      <c r="M121" s="870"/>
      <c r="N121" s="870"/>
    </row>
    <row r="122" spans="1:14" ht="47.25">
      <c r="A122" s="425" t="s">
        <v>865</v>
      </c>
      <c r="B122" s="480" t="s">
        <v>1</v>
      </c>
      <c r="C122" s="481" t="s">
        <v>925</v>
      </c>
      <c r="D122" s="480" t="s">
        <v>865</v>
      </c>
      <c r="E122" s="480" t="s">
        <v>877</v>
      </c>
      <c r="F122" s="872" t="s">
        <v>1622</v>
      </c>
      <c r="G122" s="872" t="s">
        <v>1623</v>
      </c>
      <c r="H122" s="871" t="s">
        <v>1624</v>
      </c>
      <c r="I122" s="871" t="s">
        <v>1621</v>
      </c>
      <c r="J122" s="1427"/>
      <c r="K122" s="1427"/>
      <c r="L122" s="1426"/>
      <c r="M122" s="1426"/>
      <c r="N122" s="1426"/>
    </row>
    <row r="123" spans="1:14" ht="31.5">
      <c r="A123" s="425" t="s">
        <v>865</v>
      </c>
      <c r="B123" s="441">
        <v>8380</v>
      </c>
      <c r="C123" s="442" t="s">
        <v>933</v>
      </c>
      <c r="D123" s="479" t="s">
        <v>934</v>
      </c>
      <c r="E123" s="443">
        <v>1</v>
      </c>
      <c r="F123" s="448">
        <v>0.21</v>
      </c>
      <c r="G123" s="1115">
        <v>0.25</v>
      </c>
      <c r="H123" s="1116" t="s">
        <v>865</v>
      </c>
      <c r="I123" s="1117" t="s">
        <v>865</v>
      </c>
      <c r="J123" s="1427"/>
      <c r="K123" s="1427"/>
      <c r="L123" s="1426"/>
      <c r="M123" s="1426"/>
      <c r="N123" s="1426"/>
    </row>
    <row r="124" spans="1:14" ht="31.5">
      <c r="A124" s="425" t="s">
        <v>865</v>
      </c>
      <c r="B124" s="441">
        <v>10419</v>
      </c>
      <c r="C124" s="442" t="s">
        <v>935</v>
      </c>
      <c r="D124" s="479" t="s">
        <v>934</v>
      </c>
      <c r="E124" s="443">
        <v>1</v>
      </c>
      <c r="F124" s="448">
        <v>0.38</v>
      </c>
      <c r="G124" s="1115">
        <v>0.45</v>
      </c>
      <c r="H124" s="1118">
        <v>0.35</v>
      </c>
      <c r="I124" s="1119">
        <v>0.42</v>
      </c>
      <c r="J124" s="1427"/>
      <c r="K124" s="1427"/>
      <c r="L124" s="1426"/>
      <c r="M124" s="1426"/>
      <c r="N124" s="1426"/>
    </row>
    <row r="125" spans="1:14" ht="31.5">
      <c r="A125" s="425" t="s">
        <v>865</v>
      </c>
      <c r="B125" s="441">
        <v>9778</v>
      </c>
      <c r="C125" s="442" t="s">
        <v>936</v>
      </c>
      <c r="D125" s="479" t="s">
        <v>934</v>
      </c>
      <c r="E125" s="443">
        <v>1</v>
      </c>
      <c r="F125" s="448">
        <v>0.32</v>
      </c>
      <c r="G125" s="1115">
        <v>0.38</v>
      </c>
      <c r="H125" s="1120" t="s">
        <v>865</v>
      </c>
      <c r="I125" s="1121" t="s">
        <v>865</v>
      </c>
      <c r="J125" s="1427"/>
      <c r="K125" s="1427"/>
      <c r="L125" s="1426"/>
      <c r="M125" s="1426"/>
      <c r="N125" s="1426"/>
    </row>
    <row r="126" spans="1:14">
      <c r="A126" s="425" t="s">
        <v>865</v>
      </c>
      <c r="B126" s="441">
        <v>8911</v>
      </c>
      <c r="C126" s="442" t="s">
        <v>937</v>
      </c>
      <c r="D126" s="479" t="s">
        <v>865</v>
      </c>
      <c r="E126" s="443">
        <v>1</v>
      </c>
      <c r="F126" s="448">
        <v>0.28000000000000003</v>
      </c>
      <c r="G126" s="1115">
        <v>0.34</v>
      </c>
      <c r="H126" s="1120" t="s">
        <v>865</v>
      </c>
      <c r="I126" s="1121" t="s">
        <v>865</v>
      </c>
      <c r="J126" s="1427"/>
      <c r="K126" s="1427"/>
      <c r="L126" s="31"/>
      <c r="M126" s="31"/>
      <c r="N126" s="31"/>
    </row>
    <row r="127" spans="1:14" ht="15">
      <c r="A127" s="31"/>
      <c r="B127" s="427" t="s">
        <v>865</v>
      </c>
      <c r="C127" s="427" t="s">
        <v>865</v>
      </c>
      <c r="D127" s="424" t="s">
        <v>865</v>
      </c>
      <c r="E127" s="427" t="s">
        <v>865</v>
      </c>
      <c r="F127" s="427" t="s">
        <v>865</v>
      </c>
      <c r="G127" s="427" t="s">
        <v>865</v>
      </c>
      <c r="H127" s="427" t="s">
        <v>865</v>
      </c>
      <c r="I127" s="427" t="s">
        <v>865</v>
      </c>
      <c r="J127" s="1427"/>
      <c r="K127" s="1427"/>
      <c r="L127" s="31"/>
      <c r="M127" s="31"/>
      <c r="N127" s="31"/>
    </row>
    <row r="128" spans="1:14" ht="30">
      <c r="A128" s="425" t="s">
        <v>865</v>
      </c>
      <c r="B128" s="482" t="s">
        <v>865</v>
      </c>
      <c r="C128" s="1428" t="s">
        <v>938</v>
      </c>
      <c r="D128" s="1428"/>
      <c r="E128" s="1428"/>
      <c r="F128" s="1428"/>
      <c r="G128" s="1428"/>
      <c r="H128" s="1428"/>
      <c r="I128" s="1429"/>
      <c r="J128" s="1427"/>
      <c r="K128" s="1427"/>
      <c r="L128" s="31"/>
      <c r="M128" s="31"/>
      <c r="N128" s="31"/>
    </row>
    <row r="129" spans="1:14" ht="20.25">
      <c r="A129" s="425" t="s">
        <v>865</v>
      </c>
      <c r="B129" s="428" t="s">
        <v>865</v>
      </c>
      <c r="C129" s="429" t="s">
        <v>787</v>
      </c>
      <c r="D129" s="483" t="s">
        <v>865</v>
      </c>
      <c r="E129" s="428" t="s">
        <v>865</v>
      </c>
      <c r="F129" s="428" t="s">
        <v>865</v>
      </c>
      <c r="G129" s="428" t="s">
        <v>865</v>
      </c>
      <c r="H129" s="428" t="s">
        <v>865</v>
      </c>
      <c r="I129" s="484" t="s">
        <v>865</v>
      </c>
      <c r="J129" s="1427"/>
      <c r="K129" s="1427"/>
      <c r="L129" s="31"/>
      <c r="M129" s="31"/>
      <c r="N129" s="31"/>
    </row>
    <row r="130" spans="1:14" ht="31.5">
      <c r="A130" s="425" t="s">
        <v>865</v>
      </c>
      <c r="B130" s="427" t="s">
        <v>865</v>
      </c>
      <c r="C130" s="427" t="s">
        <v>865</v>
      </c>
      <c r="D130" s="469" t="s">
        <v>760</v>
      </c>
      <c r="E130" s="469" t="s">
        <v>760</v>
      </c>
      <c r="F130" s="459"/>
      <c r="G130" s="459"/>
      <c r="J130" s="1427"/>
      <c r="K130" s="1427"/>
      <c r="L130" s="31"/>
      <c r="M130" s="31"/>
      <c r="N130" s="31"/>
    </row>
    <row r="131" spans="1:14" ht="47.25">
      <c r="A131" s="1431" t="s">
        <v>865</v>
      </c>
      <c r="B131" s="480" t="s">
        <v>1</v>
      </c>
      <c r="C131" s="480" t="s">
        <v>938</v>
      </c>
      <c r="D131" s="872" t="s">
        <v>1625</v>
      </c>
      <c r="E131" s="872" t="s">
        <v>1626</v>
      </c>
      <c r="F131" s="459"/>
      <c r="G131" s="459"/>
      <c r="J131" s="1427"/>
      <c r="K131" s="1427"/>
      <c r="L131" s="1427"/>
      <c r="M131" s="1427"/>
      <c r="N131" s="1427"/>
    </row>
    <row r="132" spans="1:14" ht="20.25">
      <c r="A132" s="1431"/>
      <c r="B132" s="441">
        <v>8209</v>
      </c>
      <c r="C132" s="442" t="s">
        <v>939</v>
      </c>
      <c r="D132" s="441">
        <v>0.53</v>
      </c>
      <c r="E132" s="687">
        <v>0.64</v>
      </c>
      <c r="F132" s="485"/>
      <c r="G132" s="486"/>
      <c r="J132" s="31"/>
      <c r="N132" s="1427"/>
    </row>
    <row r="133" spans="1:14" ht="15.75" customHeight="1">
      <c r="A133" s="867" t="s">
        <v>865</v>
      </c>
      <c r="J133" s="1426"/>
      <c r="K133" s="1426"/>
      <c r="L133" s="1426"/>
      <c r="M133" s="1426"/>
      <c r="N133" s="31"/>
    </row>
    <row r="134" spans="1:14" ht="15.75" customHeight="1">
      <c r="A134" s="867" t="s">
        <v>865</v>
      </c>
      <c r="J134" s="1426"/>
      <c r="K134" s="1426"/>
      <c r="L134" s="1426"/>
      <c r="M134" s="1426"/>
      <c r="N134" s="31"/>
    </row>
    <row r="135" spans="1:14" ht="15.75" customHeight="1">
      <c r="A135" s="867" t="s">
        <v>865</v>
      </c>
      <c r="J135" s="1426"/>
      <c r="K135" s="1426"/>
      <c r="L135" s="1426"/>
      <c r="M135" s="1426"/>
      <c r="N135" s="31"/>
    </row>
  </sheetData>
  <mergeCells count="111">
    <mergeCell ref="B1:C1"/>
    <mergeCell ref="J1:K1"/>
    <mergeCell ref="C2:D2"/>
    <mergeCell ref="E2:I2"/>
    <mergeCell ref="J2:K2"/>
    <mergeCell ref="C3:D3"/>
    <mergeCell ref="E3:I3"/>
    <mergeCell ref="J3:K3"/>
    <mergeCell ref="C4:D4"/>
    <mergeCell ref="J4:K4"/>
    <mergeCell ref="C5:D5"/>
    <mergeCell ref="J5:K5"/>
    <mergeCell ref="C6:I6"/>
    <mergeCell ref="J6:K6"/>
    <mergeCell ref="B7:I7"/>
    <mergeCell ref="J7:K7"/>
    <mergeCell ref="J8:K8"/>
    <mergeCell ref="J10:L10"/>
    <mergeCell ref="J12:L12"/>
    <mergeCell ref="J25:K25"/>
    <mergeCell ref="J27:K27"/>
    <mergeCell ref="J28:K28"/>
    <mergeCell ref="J31:K31"/>
    <mergeCell ref="J34:K34"/>
    <mergeCell ref="J41:M41"/>
    <mergeCell ref="J13:L13"/>
    <mergeCell ref="J14:L14"/>
    <mergeCell ref="J15:L15"/>
    <mergeCell ref="J16:L16"/>
    <mergeCell ref="J17:L17"/>
    <mergeCell ref="J18:K18"/>
    <mergeCell ref="J21:K21"/>
    <mergeCell ref="J22:K22"/>
    <mergeCell ref="J23:K23"/>
    <mergeCell ref="J51:K51"/>
    <mergeCell ref="J52:K52"/>
    <mergeCell ref="J53:K53"/>
    <mergeCell ref="N53:P53"/>
    <mergeCell ref="J55:K55"/>
    <mergeCell ref="N55:P55"/>
    <mergeCell ref="J56:K56"/>
    <mergeCell ref="N56:P56"/>
    <mergeCell ref="I57:I58"/>
    <mergeCell ref="J57:K57"/>
    <mergeCell ref="N57:P57"/>
    <mergeCell ref="B58:F58"/>
    <mergeCell ref="J58:K58"/>
    <mergeCell ref="N58:P58"/>
    <mergeCell ref="A59:A61"/>
    <mergeCell ref="B59:B61"/>
    <mergeCell ref="C59:C61"/>
    <mergeCell ref="D59:D61"/>
    <mergeCell ref="E59:E61"/>
    <mergeCell ref="F59:F61"/>
    <mergeCell ref="G59:G61"/>
    <mergeCell ref="H59:H61"/>
    <mergeCell ref="I59:I61"/>
    <mergeCell ref="J59:K61"/>
    <mergeCell ref="L59:L61"/>
    <mergeCell ref="M59:M61"/>
    <mergeCell ref="N59:P61"/>
    <mergeCell ref="Q59:Q61"/>
    <mergeCell ref="J62:K62"/>
    <mergeCell ref="J63:K63"/>
    <mergeCell ref="J64:K64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B79:H79"/>
    <mergeCell ref="J79:K79"/>
    <mergeCell ref="I80:J80"/>
    <mergeCell ref="J107:K107"/>
    <mergeCell ref="B108:G108"/>
    <mergeCell ref="J108:K108"/>
    <mergeCell ref="J109:K109"/>
    <mergeCell ref="J110:K110"/>
    <mergeCell ref="J114:K114"/>
    <mergeCell ref="J116:K116"/>
    <mergeCell ref="J117:K117"/>
    <mergeCell ref="J119:K119"/>
    <mergeCell ref="B120:K120"/>
    <mergeCell ref="A131:A132"/>
    <mergeCell ref="J131:M131"/>
    <mergeCell ref="N131:N132"/>
    <mergeCell ref="J122:K122"/>
    <mergeCell ref="L122:N122"/>
    <mergeCell ref="J123:K123"/>
    <mergeCell ref="L123:N123"/>
    <mergeCell ref="J124:K124"/>
    <mergeCell ref="L124:N124"/>
    <mergeCell ref="J125:K125"/>
    <mergeCell ref="L125:N125"/>
    <mergeCell ref="J133:M133"/>
    <mergeCell ref="J134:M134"/>
    <mergeCell ref="J135:M135"/>
    <mergeCell ref="J126:K126"/>
    <mergeCell ref="J127:K127"/>
    <mergeCell ref="C128:I128"/>
    <mergeCell ref="J128:K128"/>
    <mergeCell ref="J129:K129"/>
    <mergeCell ref="J130:K130"/>
  </mergeCells>
  <pageMargins left="0.70866141732283472" right="0.70866141732283472" top="0.74803149606299213" bottom="0.74803149606299213" header="0.31496062992125984" footer="0.31496062992125984"/>
  <pageSetup paperSize="9" fitToHeight="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opLeftCell="A19" zoomScale="90" zoomScaleNormal="90" workbookViewId="0">
      <selection activeCell="E40" sqref="E40"/>
    </sheetView>
  </sheetViews>
  <sheetFormatPr defaultRowHeight="12.75"/>
  <cols>
    <col min="1" max="1" width="14" customWidth="1"/>
    <col min="2" max="2" width="10.85546875" customWidth="1"/>
    <col min="3" max="3" width="35.7109375" customWidth="1"/>
    <col min="4" max="4" width="14.28515625" customWidth="1"/>
    <col min="5" max="5" width="11.28515625" customWidth="1"/>
    <col min="6" max="6" width="11.140625" customWidth="1"/>
    <col min="7" max="7" width="12.7109375" customWidth="1"/>
    <col min="8" max="8" width="11.42578125" customWidth="1"/>
    <col min="9" max="9" width="12.140625" customWidth="1"/>
  </cols>
  <sheetData>
    <row r="1" spans="1:8" ht="27" customHeight="1">
      <c r="A1" s="1460" t="s">
        <v>940</v>
      </c>
      <c r="B1" s="1460"/>
      <c r="C1" s="1460"/>
      <c r="D1" s="1460"/>
      <c r="E1" s="1460"/>
      <c r="F1" s="1460"/>
      <c r="G1" s="1460"/>
      <c r="H1" s="1461"/>
    </row>
    <row r="2" spans="1:8" ht="22.15" customHeight="1">
      <c r="A2" s="1462" t="s">
        <v>758</v>
      </c>
      <c r="B2" s="1462"/>
      <c r="C2" s="1462"/>
      <c r="D2" s="1462"/>
      <c r="E2" s="1462"/>
      <c r="F2" s="1462"/>
      <c r="G2" s="1462"/>
      <c r="H2" s="1463"/>
    </row>
    <row r="3" spans="1:8" ht="25.15" customHeight="1">
      <c r="A3" s="1464" t="s">
        <v>941</v>
      </c>
      <c r="B3" s="1464"/>
      <c r="C3" s="1464"/>
      <c r="D3" s="1464"/>
      <c r="E3" s="1464"/>
      <c r="F3" s="1464"/>
      <c r="G3" s="1464"/>
      <c r="H3" s="1465"/>
    </row>
    <row r="4" spans="1:8" ht="15.75">
      <c r="A4" s="487"/>
      <c r="B4" s="487"/>
      <c r="C4" s="488"/>
      <c r="D4" s="489"/>
      <c r="E4" s="490" t="s">
        <v>7</v>
      </c>
      <c r="F4" s="491" t="s">
        <v>7</v>
      </c>
      <c r="G4" s="492"/>
      <c r="H4" s="492"/>
    </row>
    <row r="5" spans="1:8" ht="63.75" customHeight="1">
      <c r="A5" s="493" t="s">
        <v>1</v>
      </c>
      <c r="B5" s="494" t="s">
        <v>942</v>
      </c>
      <c r="C5" s="495" t="s">
        <v>943</v>
      </c>
      <c r="D5" s="494" t="s">
        <v>944</v>
      </c>
      <c r="E5" s="496" t="s">
        <v>1627</v>
      </c>
      <c r="F5" s="497" t="s">
        <v>1628</v>
      </c>
      <c r="G5" s="492"/>
      <c r="H5" s="492"/>
    </row>
    <row r="6" spans="1:8" ht="58.15" customHeight="1">
      <c r="A6" s="498">
        <v>9941</v>
      </c>
      <c r="B6" s="499" t="s">
        <v>945</v>
      </c>
      <c r="C6" s="500" t="s">
        <v>946</v>
      </c>
      <c r="D6" s="499" t="s">
        <v>947</v>
      </c>
      <c r="E6" s="501">
        <v>0.27</v>
      </c>
      <c r="F6" s="697">
        <f t="shared" ref="F6:F9" si="0">E6*1.2</f>
        <v>0.32400000000000001</v>
      </c>
      <c r="G6" s="502"/>
      <c r="H6" s="503"/>
    </row>
    <row r="7" spans="1:8" ht="39" customHeight="1">
      <c r="A7" s="498">
        <v>9603</v>
      </c>
      <c r="B7" s="499"/>
      <c r="C7" s="500" t="s">
        <v>948</v>
      </c>
      <c r="D7" s="499" t="s">
        <v>947</v>
      </c>
      <c r="E7" s="501">
        <v>0.23</v>
      </c>
      <c r="F7" s="697">
        <f t="shared" si="0"/>
        <v>0.27600000000000002</v>
      </c>
      <c r="G7" s="502"/>
      <c r="H7" s="503"/>
    </row>
    <row r="8" spans="1:8" ht="54" customHeight="1">
      <c r="A8" s="498">
        <v>9942</v>
      </c>
      <c r="B8" s="499" t="s">
        <v>945</v>
      </c>
      <c r="C8" s="500" t="s">
        <v>949</v>
      </c>
      <c r="D8" s="499" t="s">
        <v>947</v>
      </c>
      <c r="E8" s="501">
        <v>0.34</v>
      </c>
      <c r="F8" s="697">
        <f t="shared" si="0"/>
        <v>0.40800000000000003</v>
      </c>
      <c r="G8" s="502"/>
      <c r="H8" s="503"/>
    </row>
    <row r="9" spans="1:8" ht="55.5" customHeight="1">
      <c r="A9" s="498">
        <v>9943</v>
      </c>
      <c r="B9" s="499" t="s">
        <v>945</v>
      </c>
      <c r="C9" s="500" t="s">
        <v>950</v>
      </c>
      <c r="D9" s="499" t="s">
        <v>947</v>
      </c>
      <c r="E9" s="501">
        <v>0.41</v>
      </c>
      <c r="F9" s="697">
        <f t="shared" si="0"/>
        <v>0.49199999999999994</v>
      </c>
      <c r="G9" s="502"/>
      <c r="H9" s="503"/>
    </row>
    <row r="10" spans="1:8" ht="51.75" customHeight="1">
      <c r="A10" s="498">
        <v>9944</v>
      </c>
      <c r="B10" s="499" t="s">
        <v>945</v>
      </c>
      <c r="C10" s="500" t="s">
        <v>951</v>
      </c>
      <c r="D10" s="499" t="s">
        <v>947</v>
      </c>
      <c r="E10" s="501">
        <v>0.45</v>
      </c>
      <c r="F10" s="697">
        <f t="shared" ref="F10:F44" si="1">E10*1.2</f>
        <v>0.54</v>
      </c>
      <c r="G10" s="502"/>
      <c r="H10" s="503"/>
    </row>
    <row r="11" spans="1:8" ht="42.75" customHeight="1">
      <c r="A11" s="504">
        <v>9602</v>
      </c>
      <c r="B11" s="499" t="s">
        <v>952</v>
      </c>
      <c r="C11" s="505" t="s">
        <v>953</v>
      </c>
      <c r="D11" s="499" t="s">
        <v>947</v>
      </c>
      <c r="E11" s="501">
        <v>0.2</v>
      </c>
      <c r="F11" s="697">
        <f t="shared" si="1"/>
        <v>0.24</v>
      </c>
      <c r="G11" s="506"/>
      <c r="H11" s="506"/>
    </row>
    <row r="12" spans="1:8" ht="42.75" customHeight="1">
      <c r="A12" s="504">
        <v>9605</v>
      </c>
      <c r="B12" s="499" t="s">
        <v>952</v>
      </c>
      <c r="C12" s="505" t="s">
        <v>954</v>
      </c>
      <c r="D12" s="499" t="s">
        <v>947</v>
      </c>
      <c r="E12" s="501">
        <v>0.42</v>
      </c>
      <c r="F12" s="697">
        <v>0.51</v>
      </c>
      <c r="G12" s="506"/>
      <c r="H12" s="506"/>
    </row>
    <row r="13" spans="1:8" ht="42.75" customHeight="1">
      <c r="A13" s="504">
        <v>9606</v>
      </c>
      <c r="B13" s="499" t="s">
        <v>952</v>
      </c>
      <c r="C13" s="505" t="s">
        <v>955</v>
      </c>
      <c r="D13" s="499" t="s">
        <v>947</v>
      </c>
      <c r="E13" s="501">
        <v>0.56999999999999995</v>
      </c>
      <c r="F13" s="697">
        <v>0.68</v>
      </c>
      <c r="G13" s="506"/>
      <c r="H13" s="506"/>
    </row>
    <row r="14" spans="1:8" ht="42.75" customHeight="1">
      <c r="A14" s="504">
        <v>9607</v>
      </c>
      <c r="B14" s="499" t="s">
        <v>952</v>
      </c>
      <c r="C14" s="505" t="s">
        <v>956</v>
      </c>
      <c r="D14" s="499" t="s">
        <v>947</v>
      </c>
      <c r="E14" s="501">
        <v>0.74</v>
      </c>
      <c r="F14" s="697">
        <f t="shared" si="1"/>
        <v>0.88800000000000001</v>
      </c>
      <c r="G14" s="506"/>
      <c r="H14" s="506"/>
    </row>
    <row r="15" spans="1:8" ht="18.75">
      <c r="A15" s="507"/>
      <c r="B15" s="502"/>
      <c r="C15" s="508"/>
      <c r="D15" s="509"/>
      <c r="E15" s="507"/>
      <c r="F15" s="510"/>
      <c r="G15" s="506"/>
      <c r="H15" s="506"/>
    </row>
    <row r="16" spans="1:8" ht="30">
      <c r="A16" s="1466" t="s">
        <v>957</v>
      </c>
      <c r="B16" s="1467"/>
      <c r="C16" s="1467"/>
      <c r="D16" s="1467"/>
      <c r="E16" s="1467"/>
      <c r="F16" s="1468"/>
      <c r="G16" s="511"/>
      <c r="H16" s="506"/>
    </row>
    <row r="17" spans="1:8" ht="57.6" customHeight="1">
      <c r="A17" s="512" t="s">
        <v>1</v>
      </c>
      <c r="B17" s="513" t="s">
        <v>942</v>
      </c>
      <c r="C17" s="514" t="s">
        <v>958</v>
      </c>
      <c r="D17" s="512" t="s">
        <v>944</v>
      </c>
      <c r="E17" s="512" t="s">
        <v>959</v>
      </c>
      <c r="F17" s="512" t="s">
        <v>960</v>
      </c>
      <c r="G17" s="506"/>
      <c r="H17" s="506"/>
    </row>
    <row r="18" spans="1:8" ht="69" customHeight="1">
      <c r="A18" s="515">
        <v>10383</v>
      </c>
      <c r="B18" s="516"/>
      <c r="C18" s="517" t="s">
        <v>961</v>
      </c>
      <c r="D18" s="516" t="s">
        <v>962</v>
      </c>
      <c r="E18" s="518">
        <v>30.22</v>
      </c>
      <c r="F18" s="697">
        <f t="shared" si="1"/>
        <v>36.263999999999996</v>
      </c>
      <c r="G18" s="506"/>
      <c r="H18" s="506"/>
    </row>
    <row r="19" spans="1:8" ht="69" customHeight="1">
      <c r="A19" s="515">
        <v>10384</v>
      </c>
      <c r="B19" s="516"/>
      <c r="C19" s="517" t="s">
        <v>963</v>
      </c>
      <c r="D19" s="516" t="s">
        <v>962</v>
      </c>
      <c r="E19" s="518">
        <v>42.28</v>
      </c>
      <c r="F19" s="697">
        <f t="shared" si="1"/>
        <v>50.735999999999997</v>
      </c>
      <c r="G19" s="506"/>
      <c r="H19" s="506"/>
    </row>
    <row r="20" spans="1:8" ht="69" customHeight="1">
      <c r="A20" s="515">
        <v>11264</v>
      </c>
      <c r="B20" s="516"/>
      <c r="C20" s="517" t="s">
        <v>964</v>
      </c>
      <c r="D20" s="516" t="s">
        <v>962</v>
      </c>
      <c r="E20" s="518">
        <v>52.96</v>
      </c>
      <c r="F20" s="697">
        <f t="shared" si="1"/>
        <v>63.552</v>
      </c>
      <c r="G20" s="506"/>
      <c r="H20" s="506"/>
    </row>
    <row r="21" spans="1:8" ht="41.25" customHeight="1">
      <c r="A21" s="515">
        <v>10386</v>
      </c>
      <c r="B21" s="516"/>
      <c r="C21" s="517" t="s">
        <v>965</v>
      </c>
      <c r="D21" s="516" t="s">
        <v>962</v>
      </c>
      <c r="E21" s="518">
        <v>77.63</v>
      </c>
      <c r="F21" s="697">
        <f t="shared" si="1"/>
        <v>93.155999999999992</v>
      </c>
      <c r="G21" s="506"/>
      <c r="H21" s="506"/>
    </row>
    <row r="22" spans="1:8" ht="69" customHeight="1">
      <c r="A22" s="519">
        <v>11265</v>
      </c>
      <c r="B22" s="520"/>
      <c r="C22" s="521" t="s">
        <v>966</v>
      </c>
      <c r="D22" s="520" t="s">
        <v>962</v>
      </c>
      <c r="E22" s="522">
        <v>116.41</v>
      </c>
      <c r="F22" s="697">
        <f t="shared" si="1"/>
        <v>139.69199999999998</v>
      </c>
      <c r="G22" s="506"/>
      <c r="H22" s="506"/>
    </row>
    <row r="23" spans="1:8" ht="51.95" customHeight="1">
      <c r="A23" s="523">
        <v>15233</v>
      </c>
      <c r="B23" s="523">
        <v>60</v>
      </c>
      <c r="C23" s="524" t="s">
        <v>967</v>
      </c>
      <c r="D23" s="525" t="s">
        <v>947</v>
      </c>
      <c r="E23" s="1243">
        <v>54.98</v>
      </c>
      <c r="F23" s="1245">
        <v>65.98</v>
      </c>
      <c r="G23" s="506"/>
      <c r="H23" s="506"/>
    </row>
    <row r="24" spans="1:8" ht="37.9" customHeight="1">
      <c r="A24" s="1455" t="s">
        <v>968</v>
      </c>
      <c r="B24" s="1456"/>
      <c r="C24" s="1456"/>
      <c r="D24" s="1456"/>
      <c r="E24" s="1456"/>
      <c r="F24" s="1456"/>
      <c r="G24" s="506"/>
      <c r="H24" s="506"/>
    </row>
    <row r="25" spans="1:8" ht="69" customHeight="1">
      <c r="A25" s="526" t="s">
        <v>1</v>
      </c>
      <c r="B25" s="527" t="s">
        <v>942</v>
      </c>
      <c r="C25" s="527" t="s">
        <v>969</v>
      </c>
      <c r="D25" s="528" t="s">
        <v>944</v>
      </c>
      <c r="E25" s="527" t="s">
        <v>959</v>
      </c>
      <c r="F25" s="512" t="s">
        <v>960</v>
      </c>
      <c r="G25" s="506"/>
      <c r="H25" s="506"/>
    </row>
    <row r="26" spans="1:8" ht="43.5" customHeight="1">
      <c r="A26" s="523">
        <v>52051</v>
      </c>
      <c r="B26" s="523">
        <v>40</v>
      </c>
      <c r="C26" s="524" t="s">
        <v>970</v>
      </c>
      <c r="D26" s="525" t="s">
        <v>947</v>
      </c>
      <c r="E26" s="1241">
        <v>2</v>
      </c>
      <c r="F26" s="1242">
        <v>2.4</v>
      </c>
      <c r="G26" s="506"/>
      <c r="H26" s="506"/>
    </row>
    <row r="27" spans="1:8" ht="69" customHeight="1">
      <c r="A27" s="523">
        <v>51800</v>
      </c>
      <c r="B27" s="523">
        <v>80</v>
      </c>
      <c r="C27" s="524" t="s">
        <v>971</v>
      </c>
      <c r="D27" s="525" t="s">
        <v>947</v>
      </c>
      <c r="E27" s="1243">
        <v>3.97</v>
      </c>
      <c r="F27" s="1242">
        <v>4.76</v>
      </c>
      <c r="G27" s="506"/>
      <c r="H27" s="506"/>
    </row>
    <row r="28" spans="1:8" ht="63.6" customHeight="1">
      <c r="A28" s="529">
        <v>15232</v>
      </c>
      <c r="B28" s="530">
        <v>60</v>
      </c>
      <c r="C28" s="524" t="s">
        <v>972</v>
      </c>
      <c r="D28" s="525" t="s">
        <v>947</v>
      </c>
      <c r="E28" s="1244">
        <v>7.13</v>
      </c>
      <c r="F28" s="1242">
        <v>8.56</v>
      </c>
      <c r="G28" s="506"/>
      <c r="H28" s="506"/>
    </row>
    <row r="29" spans="1:8" ht="63.6" customHeight="1">
      <c r="A29" s="523">
        <v>51801</v>
      </c>
      <c r="B29" s="523">
        <v>80</v>
      </c>
      <c r="C29" s="524" t="s">
        <v>973</v>
      </c>
      <c r="D29" s="525" t="s">
        <v>947</v>
      </c>
      <c r="E29" s="1243">
        <v>10.88</v>
      </c>
      <c r="F29" s="1242">
        <v>13.06</v>
      </c>
      <c r="G29" s="506"/>
      <c r="H29" s="506"/>
    </row>
    <row r="30" spans="1:8" ht="63.6" customHeight="1">
      <c r="A30" s="523">
        <v>15235</v>
      </c>
      <c r="B30" s="523">
        <v>80</v>
      </c>
      <c r="C30" s="524" t="s">
        <v>974</v>
      </c>
      <c r="D30" s="525" t="s">
        <v>947</v>
      </c>
      <c r="E30" s="1243">
        <v>12.69</v>
      </c>
      <c r="F30" s="1242">
        <v>15.23</v>
      </c>
      <c r="G30" s="506"/>
      <c r="H30" s="506"/>
    </row>
    <row r="31" spans="1:8" ht="63.6" customHeight="1">
      <c r="A31" s="523">
        <v>51802</v>
      </c>
      <c r="B31" s="523">
        <v>80</v>
      </c>
      <c r="C31" s="524" t="s">
        <v>975</v>
      </c>
      <c r="D31" s="525" t="s">
        <v>947</v>
      </c>
      <c r="E31" s="1243">
        <v>47.2</v>
      </c>
      <c r="F31" s="1242">
        <v>56.64</v>
      </c>
      <c r="G31" s="506"/>
      <c r="H31" s="506"/>
    </row>
    <row r="32" spans="1:8" ht="73.5" customHeight="1">
      <c r="A32" s="523">
        <v>15236</v>
      </c>
      <c r="B32" s="523">
        <v>80</v>
      </c>
      <c r="C32" s="524" t="s">
        <v>976</v>
      </c>
      <c r="D32" s="525" t="s">
        <v>947</v>
      </c>
      <c r="E32" s="1243">
        <v>56.89</v>
      </c>
      <c r="F32" s="1242">
        <v>68.27</v>
      </c>
      <c r="G32" s="506"/>
      <c r="H32" s="506"/>
    </row>
    <row r="33" spans="1:9" ht="19.5" thickBot="1">
      <c r="A33" s="507"/>
      <c r="B33" s="502"/>
      <c r="C33" s="531" t="s">
        <v>7</v>
      </c>
      <c r="D33" s="509"/>
      <c r="E33" s="507"/>
      <c r="F33" s="510"/>
      <c r="G33" s="895"/>
      <c r="H33" s="895"/>
    </row>
    <row r="34" spans="1:9" ht="36.6" customHeight="1">
      <c r="A34" s="1455" t="s">
        <v>977</v>
      </c>
      <c r="B34" s="1456"/>
      <c r="C34" s="1456"/>
      <c r="D34" s="1456"/>
      <c r="E34" s="1456"/>
      <c r="F34" s="1456"/>
      <c r="G34" s="1457" t="s">
        <v>978</v>
      </c>
      <c r="H34" s="1458"/>
      <c r="I34" s="1459"/>
    </row>
    <row r="35" spans="1:9" ht="81" customHeight="1">
      <c r="A35" s="532" t="s">
        <v>1</v>
      </c>
      <c r="B35" s="533" t="s">
        <v>942</v>
      </c>
      <c r="C35" s="534" t="s">
        <v>943</v>
      </c>
      <c r="D35" s="535" t="s">
        <v>944</v>
      </c>
      <c r="E35" s="532" t="s">
        <v>979</v>
      </c>
      <c r="F35" s="532" t="s">
        <v>980</v>
      </c>
      <c r="G35" s="896" t="s">
        <v>981</v>
      </c>
      <c r="H35" s="897" t="s">
        <v>982</v>
      </c>
      <c r="I35" s="532" t="s">
        <v>983</v>
      </c>
    </row>
    <row r="36" spans="1:9" ht="55.9" customHeight="1">
      <c r="A36" s="525">
        <v>10830</v>
      </c>
      <c r="B36" s="536" t="s">
        <v>984</v>
      </c>
      <c r="C36" s="537" t="s">
        <v>985</v>
      </c>
      <c r="D36" s="753" t="s">
        <v>962</v>
      </c>
      <c r="E36" s="243">
        <v>187.05</v>
      </c>
      <c r="F36" s="697">
        <f t="shared" si="1"/>
        <v>224.46</v>
      </c>
      <c r="G36" s="403">
        <f>H36/1.2</f>
        <v>180.58333333333334</v>
      </c>
      <c r="H36" s="410">
        <v>216.7</v>
      </c>
      <c r="I36" s="1137">
        <v>500</v>
      </c>
    </row>
    <row r="37" spans="1:9" ht="55.9" customHeight="1">
      <c r="A37" s="525">
        <v>51005</v>
      </c>
      <c r="B37" s="536" t="s">
        <v>984</v>
      </c>
      <c r="C37" s="537" t="s">
        <v>986</v>
      </c>
      <c r="D37" s="753" t="s">
        <v>962</v>
      </c>
      <c r="E37" s="243">
        <v>214.24</v>
      </c>
      <c r="F37" s="697">
        <f t="shared" si="1"/>
        <v>257.08800000000002</v>
      </c>
      <c r="G37" s="403">
        <v>206.85</v>
      </c>
      <c r="H37" s="410">
        <f t="shared" ref="H37:H44" si="2">G37*1.2</f>
        <v>248.21999999999997</v>
      </c>
      <c r="I37" s="1137">
        <v>500</v>
      </c>
    </row>
    <row r="38" spans="1:9" ht="55.9" customHeight="1">
      <c r="A38" s="525">
        <v>52031</v>
      </c>
      <c r="B38" s="536" t="s">
        <v>984</v>
      </c>
      <c r="C38" s="537" t="s">
        <v>987</v>
      </c>
      <c r="D38" s="753" t="s">
        <v>962</v>
      </c>
      <c r="E38" s="243">
        <v>239.66</v>
      </c>
      <c r="F38" s="697">
        <f t="shared" si="1"/>
        <v>287.59199999999998</v>
      </c>
      <c r="G38" s="403">
        <f>H38/1.2</f>
        <v>231.41666666666666</v>
      </c>
      <c r="H38" s="410">
        <v>277.7</v>
      </c>
      <c r="I38" s="1137">
        <v>500</v>
      </c>
    </row>
    <row r="39" spans="1:9" ht="55.9" customHeight="1">
      <c r="A39" s="525">
        <v>11963</v>
      </c>
      <c r="B39" s="536" t="s">
        <v>984</v>
      </c>
      <c r="C39" s="537" t="s">
        <v>988</v>
      </c>
      <c r="D39" s="753" t="s">
        <v>962</v>
      </c>
      <c r="E39" s="243">
        <v>315.3</v>
      </c>
      <c r="F39" s="697">
        <f t="shared" si="1"/>
        <v>378.36</v>
      </c>
      <c r="G39" s="403">
        <f>H39/1.2</f>
        <v>304.41666666666669</v>
      </c>
      <c r="H39" s="410">
        <v>365.3</v>
      </c>
      <c r="I39" s="1137">
        <v>500</v>
      </c>
    </row>
    <row r="40" spans="1:9" s="141" customFormat="1" ht="55.9" customHeight="1">
      <c r="A40" s="538">
        <v>50653</v>
      </c>
      <c r="B40" s="539" t="s">
        <v>984</v>
      </c>
      <c r="C40" s="540" t="s">
        <v>989</v>
      </c>
      <c r="D40" s="754" t="s">
        <v>962</v>
      </c>
      <c r="E40" s="146">
        <v>290.49</v>
      </c>
      <c r="F40" s="708">
        <f t="shared" si="1"/>
        <v>348.58800000000002</v>
      </c>
      <c r="G40" s="407">
        <v>280.48</v>
      </c>
      <c r="H40" s="541">
        <v>336.58</v>
      </c>
      <c r="I40" s="242">
        <v>500</v>
      </c>
    </row>
    <row r="41" spans="1:9" ht="55.9" customHeight="1">
      <c r="A41" s="525">
        <v>11964</v>
      </c>
      <c r="B41" s="536" t="s">
        <v>984</v>
      </c>
      <c r="C41" s="537" t="s">
        <v>990</v>
      </c>
      <c r="D41" s="753" t="s">
        <v>962</v>
      </c>
      <c r="E41" s="243">
        <v>378.36</v>
      </c>
      <c r="F41" s="697">
        <f t="shared" si="1"/>
        <v>454.03199999999998</v>
      </c>
      <c r="G41" s="403">
        <v>365.33</v>
      </c>
      <c r="H41" s="410">
        <v>438.4</v>
      </c>
      <c r="I41" s="1137">
        <v>300</v>
      </c>
    </row>
    <row r="42" spans="1:9" ht="55.9" customHeight="1">
      <c r="A42" s="525">
        <v>50651</v>
      </c>
      <c r="B42" s="536" t="s">
        <v>984</v>
      </c>
      <c r="C42" s="537" t="s">
        <v>991</v>
      </c>
      <c r="D42" s="753" t="s">
        <v>962</v>
      </c>
      <c r="E42" s="243">
        <v>420.73</v>
      </c>
      <c r="F42" s="697">
        <f t="shared" si="1"/>
        <v>504.87599999999998</v>
      </c>
      <c r="G42" s="403">
        <v>406.22</v>
      </c>
      <c r="H42" s="410">
        <f t="shared" si="2"/>
        <v>487.464</v>
      </c>
      <c r="I42" s="1137">
        <v>300</v>
      </c>
    </row>
    <row r="43" spans="1:9" ht="55.9" customHeight="1">
      <c r="A43" s="525">
        <v>10838</v>
      </c>
      <c r="B43" s="536" t="s">
        <v>984</v>
      </c>
      <c r="C43" s="537" t="s">
        <v>992</v>
      </c>
      <c r="D43" s="753" t="s">
        <v>947</v>
      </c>
      <c r="E43" s="243">
        <v>525.94000000000005</v>
      </c>
      <c r="F43" s="697">
        <f t="shared" si="1"/>
        <v>631.12800000000004</v>
      </c>
      <c r="G43" s="403">
        <v>507.81</v>
      </c>
      <c r="H43" s="410">
        <f t="shared" si="2"/>
        <v>609.37199999999996</v>
      </c>
      <c r="I43" s="1137">
        <v>300</v>
      </c>
    </row>
    <row r="44" spans="1:9" ht="55.9" customHeight="1">
      <c r="A44" s="525">
        <v>51347</v>
      </c>
      <c r="B44" s="536" t="s">
        <v>984</v>
      </c>
      <c r="C44" s="537" t="s">
        <v>993</v>
      </c>
      <c r="D44" s="753" t="s">
        <v>947</v>
      </c>
      <c r="E44" s="243">
        <v>835.5</v>
      </c>
      <c r="F44" s="697">
        <f t="shared" si="1"/>
        <v>1002.5999999999999</v>
      </c>
      <c r="G44" s="403">
        <v>806.69</v>
      </c>
      <c r="H44" s="410">
        <f t="shared" si="2"/>
        <v>968.02800000000002</v>
      </c>
      <c r="I44" s="1137">
        <v>300</v>
      </c>
    </row>
    <row r="45" spans="1:9" ht="18.75">
      <c r="A45" s="542"/>
      <c r="B45" s="502"/>
      <c r="C45" s="543"/>
      <c r="D45" s="509"/>
      <c r="E45" s="544"/>
      <c r="F45" s="330"/>
      <c r="G45" s="502"/>
      <c r="H45" s="503"/>
    </row>
  </sheetData>
  <mergeCells count="7">
    <mergeCell ref="A34:F34"/>
    <mergeCell ref="G34:I34"/>
    <mergeCell ref="A1:H1"/>
    <mergeCell ref="A2:H2"/>
    <mergeCell ref="A3:H3"/>
    <mergeCell ref="A16:F16"/>
    <mergeCell ref="A24:F24"/>
  </mergeCells>
  <pageMargins left="0.70078740157480324" right="0.70078740157480324" top="0.75196850393700787" bottom="0.75196850393700787" header="0.3" footer="0.3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N137"/>
  <sheetViews>
    <sheetView topLeftCell="A7" workbookViewId="0">
      <selection activeCell="C13" sqref="C13"/>
    </sheetView>
  </sheetViews>
  <sheetFormatPr defaultColWidth="12.5703125" defaultRowHeight="15.75" customHeight="1"/>
  <cols>
    <col min="3" max="3" width="33.7109375" customWidth="1"/>
    <col min="4" max="4" width="10.85546875" customWidth="1"/>
    <col min="5" max="5" width="14.140625" customWidth="1"/>
    <col min="6" max="6" width="13.7109375" customWidth="1"/>
    <col min="7" max="7" width="17.5703125" customWidth="1"/>
    <col min="9" max="9" width="24.7109375" customWidth="1"/>
  </cols>
  <sheetData>
    <row r="1" spans="1:14" ht="30">
      <c r="A1" s="122"/>
      <c r="B1" s="1354" t="s">
        <v>161</v>
      </c>
      <c r="C1" s="1324"/>
      <c r="D1" s="76"/>
      <c r="E1" s="77"/>
      <c r="F1" s="122"/>
    </row>
    <row r="2" spans="1:14" ht="30.75">
      <c r="A2" s="124"/>
      <c r="B2" s="125" t="s">
        <v>162</v>
      </c>
      <c r="C2" s="1325" t="s">
        <v>163</v>
      </c>
      <c r="D2" s="1325"/>
      <c r="E2" s="1326"/>
      <c r="F2" s="122"/>
    </row>
    <row r="3" spans="1:14" ht="15">
      <c r="A3" s="124"/>
      <c r="B3" s="125" t="s">
        <v>164</v>
      </c>
      <c r="C3" s="1327"/>
      <c r="D3" s="1327"/>
      <c r="E3" s="1326"/>
      <c r="F3" s="122"/>
    </row>
    <row r="4" spans="1:14" ht="15">
      <c r="A4" s="124"/>
      <c r="B4" s="125" t="s">
        <v>165</v>
      </c>
      <c r="C4" s="1327" t="s">
        <v>166</v>
      </c>
      <c r="D4" s="1327"/>
      <c r="E4" s="1326"/>
      <c r="F4" s="122"/>
    </row>
    <row r="5" spans="1:14" ht="30">
      <c r="A5" s="124"/>
      <c r="B5" s="125" t="s">
        <v>167</v>
      </c>
      <c r="C5" s="1327" t="s">
        <v>168</v>
      </c>
      <c r="D5" s="1327"/>
      <c r="E5" s="1326"/>
      <c r="F5" s="77"/>
    </row>
    <row r="6" spans="1:14" ht="33">
      <c r="A6" s="124"/>
      <c r="B6" s="1455" t="s">
        <v>994</v>
      </c>
      <c r="C6" s="1456"/>
      <c r="D6" s="1456"/>
      <c r="E6" s="1456"/>
      <c r="F6" s="1456"/>
      <c r="J6" t="s">
        <v>7</v>
      </c>
    </row>
    <row r="7" spans="1:14" ht="47.25" customHeight="1">
      <c r="A7" s="122"/>
      <c r="B7" s="512" t="s">
        <v>1</v>
      </c>
      <c r="C7" s="512" t="s">
        <v>994</v>
      </c>
      <c r="D7" s="512" t="s">
        <v>995</v>
      </c>
      <c r="E7" s="512" t="s">
        <v>996</v>
      </c>
      <c r="F7" s="512" t="s">
        <v>997</v>
      </c>
      <c r="G7" s="790"/>
      <c r="H7" s="1346"/>
      <c r="I7" s="1346"/>
      <c r="L7" t="s">
        <v>998</v>
      </c>
    </row>
    <row r="8" spans="1:14" ht="20.25" customHeight="1">
      <c r="A8" s="122"/>
      <c r="B8" s="767">
        <v>51846</v>
      </c>
      <c r="C8" s="761" t="s">
        <v>999</v>
      </c>
      <c r="D8" s="755" t="s">
        <v>1000</v>
      </c>
      <c r="E8" s="756">
        <v>0.99</v>
      </c>
      <c r="F8" s="792">
        <v>1.19</v>
      </c>
      <c r="G8" s="790"/>
      <c r="H8" s="1346"/>
      <c r="I8" s="1346"/>
      <c r="L8" s="1"/>
    </row>
    <row r="9" spans="1:14" ht="20.25" customHeight="1">
      <c r="A9" s="122"/>
      <c r="B9" s="759">
        <v>51668</v>
      </c>
      <c r="C9" s="761" t="s">
        <v>1001</v>
      </c>
      <c r="D9" s="755" t="s">
        <v>1000</v>
      </c>
      <c r="E9" s="755">
        <v>1.19</v>
      </c>
      <c r="F9" s="792">
        <v>1.43</v>
      </c>
      <c r="G9" s="790"/>
      <c r="H9" s="1346"/>
      <c r="I9" s="1346"/>
      <c r="N9" t="s">
        <v>7</v>
      </c>
    </row>
    <row r="10" spans="1:14" ht="20.25" customHeight="1">
      <c r="A10" s="122"/>
      <c r="B10" s="759">
        <v>51121</v>
      </c>
      <c r="C10" s="761" t="s">
        <v>1002</v>
      </c>
      <c r="D10" s="755" t="s">
        <v>1000</v>
      </c>
      <c r="E10" s="756">
        <f>F10/1.2</f>
        <v>1.1916666666666667</v>
      </c>
      <c r="F10" s="792">
        <v>1.43</v>
      </c>
      <c r="G10" s="790"/>
      <c r="H10" s="1346"/>
      <c r="I10" s="1346"/>
      <c r="N10" s="1"/>
    </row>
    <row r="11" spans="1:14" ht="20.25" customHeight="1">
      <c r="A11" s="122"/>
      <c r="B11" s="767">
        <v>50760</v>
      </c>
      <c r="C11" s="761" t="s">
        <v>1003</v>
      </c>
      <c r="D11" s="673" t="s">
        <v>1004</v>
      </c>
      <c r="E11" s="756">
        <v>1.42</v>
      </c>
      <c r="F11" s="797">
        <v>1.7</v>
      </c>
      <c r="G11" s="794"/>
      <c r="H11" s="1346"/>
      <c r="I11" s="1346"/>
    </row>
    <row r="12" spans="1:14" s="1150" customFormat="1" ht="20.25" customHeight="1">
      <c r="A12" s="122"/>
      <c r="B12" s="767">
        <v>51934</v>
      </c>
      <c r="C12" s="761" t="s">
        <v>1722</v>
      </c>
      <c r="D12" s="673" t="s">
        <v>1031</v>
      </c>
      <c r="E12" s="756">
        <v>0.63</v>
      </c>
      <c r="F12" s="797">
        <f>E12*1.2</f>
        <v>0.75600000000000001</v>
      </c>
      <c r="G12" s="794"/>
      <c r="H12" s="1346"/>
      <c r="I12" s="1346"/>
    </row>
    <row r="13" spans="1:14" s="1150" customFormat="1" ht="20.25" customHeight="1">
      <c r="A13" s="122"/>
      <c r="B13" s="767">
        <v>51910</v>
      </c>
      <c r="C13" s="761" t="s">
        <v>1718</v>
      </c>
      <c r="D13" s="673" t="s">
        <v>1031</v>
      </c>
      <c r="E13" s="756">
        <v>0.65</v>
      </c>
      <c r="F13" s="797">
        <f>E13*1.2</f>
        <v>0.78</v>
      </c>
      <c r="G13" s="794"/>
      <c r="H13" s="1346"/>
      <c r="I13" s="1346"/>
    </row>
    <row r="14" spans="1:14" s="1150" customFormat="1" ht="20.25" customHeight="1">
      <c r="A14" s="122"/>
      <c r="B14" s="767">
        <v>51933</v>
      </c>
      <c r="C14" s="761" t="s">
        <v>1721</v>
      </c>
      <c r="D14" s="673" t="s">
        <v>1031</v>
      </c>
      <c r="E14" s="756">
        <v>0.5</v>
      </c>
      <c r="F14" s="797">
        <v>0.6</v>
      </c>
      <c r="G14" s="794"/>
      <c r="H14" s="1346"/>
      <c r="I14" s="1346"/>
    </row>
    <row r="15" spans="1:14" ht="20.25" customHeight="1">
      <c r="A15" s="122"/>
      <c r="B15" s="767">
        <v>51270</v>
      </c>
      <c r="C15" s="761" t="s">
        <v>1005</v>
      </c>
      <c r="D15" s="673" t="s">
        <v>1000</v>
      </c>
      <c r="E15" s="756">
        <v>1.07</v>
      </c>
      <c r="F15" s="797">
        <f>E15*1.2</f>
        <v>1.284</v>
      </c>
      <c r="G15" s="794"/>
      <c r="H15" s="1346"/>
      <c r="I15" s="1346"/>
    </row>
    <row r="16" spans="1:14" ht="20.25" customHeight="1">
      <c r="A16" s="122"/>
      <c r="B16" s="767">
        <v>50643</v>
      </c>
      <c r="C16" s="761" t="s">
        <v>1006</v>
      </c>
      <c r="D16" s="673" t="s">
        <v>1000</v>
      </c>
      <c r="E16" s="756">
        <v>1.1399999999999999</v>
      </c>
      <c r="F16" s="797">
        <v>1.37</v>
      </c>
      <c r="G16" s="794"/>
      <c r="H16" s="1346"/>
      <c r="I16" s="1346"/>
    </row>
    <row r="17" spans="1:9" ht="20.25" customHeight="1">
      <c r="A17" s="122"/>
      <c r="B17" s="767">
        <v>51917</v>
      </c>
      <c r="C17" s="761" t="s">
        <v>1723</v>
      </c>
      <c r="D17" s="673" t="s">
        <v>1000</v>
      </c>
      <c r="E17" s="756">
        <v>0.64</v>
      </c>
      <c r="F17" s="797">
        <v>0.77</v>
      </c>
      <c r="G17" s="794"/>
      <c r="H17" s="1346"/>
      <c r="I17" s="1346"/>
    </row>
    <row r="18" spans="1:9" ht="20.25" customHeight="1">
      <c r="A18" s="122"/>
      <c r="B18" s="767">
        <v>15486</v>
      </c>
      <c r="C18" s="761" t="s">
        <v>1007</v>
      </c>
      <c r="D18" s="673" t="s">
        <v>1000</v>
      </c>
      <c r="E18" s="756">
        <v>1.2</v>
      </c>
      <c r="F18" s="797">
        <v>1.44</v>
      </c>
      <c r="G18" s="794"/>
      <c r="H18" s="1346"/>
      <c r="I18" s="1346"/>
    </row>
    <row r="19" spans="1:9" ht="20.25" customHeight="1">
      <c r="A19" s="122"/>
      <c r="B19" s="767">
        <v>50660</v>
      </c>
      <c r="C19" s="761" t="s">
        <v>1008</v>
      </c>
      <c r="D19" s="673" t="s">
        <v>1000</v>
      </c>
      <c r="E19" s="756">
        <v>0.59</v>
      </c>
      <c r="F19" s="797">
        <f>E19*1.2</f>
        <v>0.70799999999999996</v>
      </c>
      <c r="G19" s="794"/>
      <c r="H19" s="1346"/>
      <c r="I19" s="1346"/>
    </row>
    <row r="20" spans="1:9" ht="20.25" customHeight="1">
      <c r="A20" s="122"/>
      <c r="B20" s="767">
        <v>51909</v>
      </c>
      <c r="C20" s="761" t="s">
        <v>1009</v>
      </c>
      <c r="D20" s="673" t="s">
        <v>1004</v>
      </c>
      <c r="E20" s="756">
        <f>F20/1.2</f>
        <v>0.55833333333333335</v>
      </c>
      <c r="F20" s="797">
        <v>0.67</v>
      </c>
      <c r="G20" s="794"/>
      <c r="H20" s="1346"/>
      <c r="I20" s="1346"/>
    </row>
    <row r="21" spans="1:9" ht="20.25" customHeight="1">
      <c r="A21" s="122"/>
      <c r="B21" s="767">
        <v>50204</v>
      </c>
      <c r="C21" s="761" t="s">
        <v>1010</v>
      </c>
      <c r="D21" s="673" t="s">
        <v>1000</v>
      </c>
      <c r="E21" s="756">
        <v>0.56000000000000005</v>
      </c>
      <c r="F21" s="797">
        <v>0.89</v>
      </c>
      <c r="G21" s="794"/>
      <c r="H21" s="1346"/>
      <c r="I21" s="1346"/>
    </row>
    <row r="22" spans="1:9" ht="20.25" customHeight="1">
      <c r="A22" s="122"/>
      <c r="B22" s="767">
        <v>51558</v>
      </c>
      <c r="C22" s="761" t="s">
        <v>1011</v>
      </c>
      <c r="D22" s="673" t="s">
        <v>1000</v>
      </c>
      <c r="E22" s="756">
        <f>F22/1.2</f>
        <v>0.58333333333333337</v>
      </c>
      <c r="F22" s="797">
        <v>0.7</v>
      </c>
      <c r="G22" s="794"/>
      <c r="H22" s="1346"/>
      <c r="I22" s="1346"/>
    </row>
    <row r="23" spans="1:9" ht="20.25" customHeight="1">
      <c r="A23" s="122"/>
      <c r="B23" s="767">
        <v>51519</v>
      </c>
      <c r="C23" s="761" t="s">
        <v>1012</v>
      </c>
      <c r="D23" s="673" t="s">
        <v>1000</v>
      </c>
      <c r="E23" s="756">
        <v>0.59</v>
      </c>
      <c r="F23" s="797">
        <v>0.71</v>
      </c>
      <c r="G23" s="794"/>
      <c r="H23" s="1346"/>
      <c r="I23" s="1346"/>
    </row>
    <row r="24" spans="1:9" s="1150" customFormat="1" ht="20.25" customHeight="1">
      <c r="A24" s="122"/>
      <c r="B24" s="767">
        <v>51932</v>
      </c>
      <c r="C24" s="761" t="s">
        <v>1720</v>
      </c>
      <c r="D24" s="673" t="s">
        <v>1031</v>
      </c>
      <c r="E24" s="756">
        <v>0.97</v>
      </c>
      <c r="F24" s="797">
        <v>1.1599999999999999</v>
      </c>
      <c r="G24" s="794"/>
      <c r="H24" s="1346"/>
      <c r="I24" s="1346"/>
    </row>
    <row r="25" spans="1:9" ht="20.25" customHeight="1">
      <c r="A25" s="122"/>
      <c r="B25" s="767">
        <v>50947</v>
      </c>
      <c r="C25" s="761" t="s">
        <v>1013</v>
      </c>
      <c r="D25" s="673" t="s">
        <v>1000</v>
      </c>
      <c r="E25" s="756">
        <v>1.67</v>
      </c>
      <c r="F25" s="797">
        <v>2</v>
      </c>
      <c r="G25" s="794"/>
      <c r="H25" s="1346"/>
      <c r="I25" s="1346"/>
    </row>
    <row r="26" spans="1:9" ht="20.25" customHeight="1">
      <c r="A26" s="122"/>
      <c r="B26" s="767">
        <v>15225</v>
      </c>
      <c r="C26" s="801" t="s">
        <v>1014</v>
      </c>
      <c r="D26" s="673" t="s">
        <v>1004</v>
      </c>
      <c r="E26" s="756">
        <f>F26/1.2</f>
        <v>0.59166666666666667</v>
      </c>
      <c r="F26" s="797">
        <v>0.71</v>
      </c>
      <c r="G26" s="794"/>
      <c r="H26" s="1346"/>
      <c r="I26" s="1346"/>
    </row>
    <row r="27" spans="1:9" ht="20.25" customHeight="1">
      <c r="A27" s="122"/>
      <c r="B27" s="767">
        <v>50644</v>
      </c>
      <c r="C27" s="761" t="s">
        <v>1015</v>
      </c>
      <c r="D27" s="673" t="s">
        <v>1000</v>
      </c>
      <c r="E27" s="756">
        <v>1.29</v>
      </c>
      <c r="F27" s="797">
        <v>1.55</v>
      </c>
      <c r="G27" s="794"/>
      <c r="H27" s="1346"/>
      <c r="I27" s="1346"/>
    </row>
    <row r="28" spans="1:9" ht="20.25" customHeight="1">
      <c r="A28" s="122"/>
      <c r="B28" s="767">
        <v>15488</v>
      </c>
      <c r="C28" s="761" t="s">
        <v>1016</v>
      </c>
      <c r="D28" s="673" t="s">
        <v>1000</v>
      </c>
      <c r="E28" s="756">
        <v>1.0900000000000001</v>
      </c>
      <c r="F28" s="797">
        <v>1.31</v>
      </c>
      <c r="G28" s="794"/>
      <c r="H28" s="1346"/>
      <c r="I28" s="1346"/>
    </row>
    <row r="29" spans="1:9" ht="20.25" customHeight="1">
      <c r="A29" s="122"/>
      <c r="B29" s="767">
        <v>15018</v>
      </c>
      <c r="C29" s="801" t="s">
        <v>1017</v>
      </c>
      <c r="D29" s="673" t="s">
        <v>1004</v>
      </c>
      <c r="E29" s="756">
        <v>0.81</v>
      </c>
      <c r="F29" s="797">
        <f>E29*1.2</f>
        <v>0.97199999999999998</v>
      </c>
      <c r="G29" s="794"/>
      <c r="H29" s="1346"/>
      <c r="I29" s="1346"/>
    </row>
    <row r="30" spans="1:9" ht="20.25" customHeight="1">
      <c r="A30" s="122"/>
      <c r="B30" s="767">
        <v>50605</v>
      </c>
      <c r="C30" s="801" t="s">
        <v>1018</v>
      </c>
      <c r="D30" s="673" t="s">
        <v>1004</v>
      </c>
      <c r="E30" s="756">
        <v>0.81</v>
      </c>
      <c r="F30" s="797">
        <v>0.97</v>
      </c>
      <c r="G30" s="794"/>
      <c r="H30" s="1346"/>
      <c r="I30" s="1346"/>
    </row>
    <row r="31" spans="1:9" ht="20.25" customHeight="1">
      <c r="A31" s="122"/>
      <c r="B31" s="767">
        <v>50133</v>
      </c>
      <c r="C31" s="761" t="s">
        <v>1019</v>
      </c>
      <c r="D31" s="673" t="s">
        <v>1000</v>
      </c>
      <c r="E31" s="756">
        <v>1.33</v>
      </c>
      <c r="F31" s="797">
        <v>1.6</v>
      </c>
      <c r="G31" s="794"/>
      <c r="H31" s="1346"/>
      <c r="I31" s="1346"/>
    </row>
    <row r="32" spans="1:9" ht="20.25" customHeight="1">
      <c r="A32" s="122"/>
      <c r="B32" s="767">
        <v>51624</v>
      </c>
      <c r="C32" s="761" t="s">
        <v>1020</v>
      </c>
      <c r="D32" s="673" t="s">
        <v>1004</v>
      </c>
      <c r="E32" s="756">
        <v>1.52</v>
      </c>
      <c r="F32" s="797">
        <v>1.82</v>
      </c>
      <c r="G32" s="794"/>
      <c r="H32" s="1346"/>
      <c r="I32" s="1346"/>
    </row>
    <row r="33" spans="1:9" ht="20.25" customHeight="1">
      <c r="A33" s="122"/>
      <c r="B33" s="767">
        <v>51682</v>
      </c>
      <c r="C33" s="761" t="s">
        <v>1021</v>
      </c>
      <c r="D33" s="673" t="s">
        <v>1000</v>
      </c>
      <c r="E33" s="756">
        <v>1.06</v>
      </c>
      <c r="F33" s="797">
        <v>1.27</v>
      </c>
      <c r="G33" s="794"/>
      <c r="H33" s="1346"/>
      <c r="I33" s="1346"/>
    </row>
    <row r="34" spans="1:9" s="1150" customFormat="1" ht="20.25" customHeight="1">
      <c r="A34" s="122"/>
      <c r="B34" s="767">
        <v>51911</v>
      </c>
      <c r="C34" s="761" t="s">
        <v>1719</v>
      </c>
      <c r="D34" s="673" t="s">
        <v>1031</v>
      </c>
      <c r="E34" s="756">
        <v>1.4</v>
      </c>
      <c r="F34" s="797">
        <v>1.68</v>
      </c>
      <c r="G34" s="794"/>
      <c r="H34" s="1346"/>
      <c r="I34" s="1346"/>
    </row>
    <row r="35" spans="1:9" ht="21" customHeight="1">
      <c r="A35" s="122"/>
      <c r="B35" s="767">
        <v>11709</v>
      </c>
      <c r="C35" s="801" t="s">
        <v>1022</v>
      </c>
      <c r="D35" s="673" t="s">
        <v>1004</v>
      </c>
      <c r="E35" s="756">
        <v>0.66</v>
      </c>
      <c r="F35" s="797">
        <f>E35*1.2</f>
        <v>0.79200000000000004</v>
      </c>
      <c r="G35" s="794"/>
      <c r="H35" s="1346"/>
      <c r="I35" s="1346"/>
    </row>
    <row r="36" spans="1:9" ht="23.25" customHeight="1">
      <c r="A36" s="122"/>
      <c r="B36" s="767">
        <v>15223</v>
      </c>
      <c r="C36" s="761" t="s">
        <v>1023</v>
      </c>
      <c r="D36" s="673" t="s">
        <v>1000</v>
      </c>
      <c r="E36" s="756">
        <v>1.42</v>
      </c>
      <c r="F36" s="797">
        <v>1.7</v>
      </c>
      <c r="G36" s="794"/>
      <c r="H36" s="1346"/>
      <c r="I36" s="1346"/>
    </row>
    <row r="37" spans="1:9" s="1077" customFormat="1" ht="23.25" customHeight="1">
      <c r="A37" s="122"/>
      <c r="B37" s="767">
        <v>51863</v>
      </c>
      <c r="C37" s="672" t="s">
        <v>1698</v>
      </c>
      <c r="D37" s="673" t="s">
        <v>1000</v>
      </c>
      <c r="E37" s="756">
        <v>1.19</v>
      </c>
      <c r="F37" s="797">
        <v>1.43</v>
      </c>
      <c r="G37" s="794"/>
      <c r="H37" s="1346"/>
      <c r="I37" s="1346"/>
    </row>
    <row r="38" spans="1:9" ht="23.25" customHeight="1">
      <c r="A38" s="122"/>
      <c r="B38" s="767">
        <v>50598</v>
      </c>
      <c r="C38" s="672" t="s">
        <v>1024</v>
      </c>
      <c r="D38" s="673" t="s">
        <v>1004</v>
      </c>
      <c r="E38" s="756">
        <v>2.21</v>
      </c>
      <c r="F38" s="798">
        <v>2.2999999999999998</v>
      </c>
      <c r="G38" s="794"/>
      <c r="H38" s="1346"/>
      <c r="I38" s="1346"/>
    </row>
    <row r="39" spans="1:9" hidden="1">
      <c r="A39" s="122"/>
      <c r="B39" s="767">
        <v>9388</v>
      </c>
      <c r="C39" s="763" t="s">
        <v>1025</v>
      </c>
      <c r="D39" s="673" t="s">
        <v>1004</v>
      </c>
      <c r="E39" s="756" t="e">
        <f t="shared" ref="E39:E84" ca="1" si="0">F39/1.2</f>
        <v>#REF!</v>
      </c>
      <c r="F39" s="798" t="e">
        <f t="shared" ref="F39:F90" ca="1" si="1">E39*1.2</f>
        <v>#REF!</v>
      </c>
      <c r="G39" s="794"/>
      <c r="H39" s="1346"/>
      <c r="I39" s="1346"/>
    </row>
    <row r="40" spans="1:9" hidden="1">
      <c r="A40" s="122"/>
      <c r="B40" s="767"/>
      <c r="C40" s="762" t="s">
        <v>1026</v>
      </c>
      <c r="D40" s="673" t="s">
        <v>1004</v>
      </c>
      <c r="E40" s="756" t="e">
        <f t="shared" ca="1" si="0"/>
        <v>#REF!</v>
      </c>
      <c r="F40" s="798" t="e">
        <f t="shared" ca="1" si="1"/>
        <v>#REF!</v>
      </c>
      <c r="G40" s="794"/>
      <c r="H40" s="1346"/>
      <c r="I40" s="1346"/>
    </row>
    <row r="41" spans="1:9" ht="21.75" customHeight="1">
      <c r="A41" s="122"/>
      <c r="B41" s="767">
        <v>50272</v>
      </c>
      <c r="C41" s="761" t="s">
        <v>1027</v>
      </c>
      <c r="D41" s="673" t="s">
        <v>1000</v>
      </c>
      <c r="E41" s="756">
        <v>1.78</v>
      </c>
      <c r="F41" s="798">
        <v>2.14</v>
      </c>
      <c r="G41" s="794"/>
      <c r="H41" s="1346"/>
      <c r="I41" s="1346"/>
    </row>
    <row r="42" spans="1:9" ht="20.25" customHeight="1">
      <c r="A42" s="122"/>
      <c r="B42" s="767">
        <v>50940</v>
      </c>
      <c r="C42" s="761" t="s">
        <v>1028</v>
      </c>
      <c r="D42" s="673" t="s">
        <v>1000</v>
      </c>
      <c r="E42" s="756">
        <v>1.35</v>
      </c>
      <c r="F42" s="798">
        <v>1.62</v>
      </c>
      <c r="G42" s="794"/>
      <c r="H42" s="1346"/>
      <c r="I42" s="1346"/>
    </row>
    <row r="43" spans="1:9" s="922" customFormat="1" ht="20.25" customHeight="1">
      <c r="A43" s="122"/>
      <c r="B43" s="767">
        <v>51857</v>
      </c>
      <c r="C43" s="761" t="s">
        <v>1686</v>
      </c>
      <c r="D43" s="673" t="s">
        <v>1687</v>
      </c>
      <c r="E43" s="756">
        <v>1.34</v>
      </c>
      <c r="F43" s="798">
        <v>1.61</v>
      </c>
      <c r="G43" s="794"/>
      <c r="H43" s="1346"/>
      <c r="I43" s="1346"/>
    </row>
    <row r="44" spans="1:9" ht="22.5" customHeight="1">
      <c r="A44" s="122"/>
      <c r="B44" s="767">
        <v>15094</v>
      </c>
      <c r="C44" s="763" t="s">
        <v>1029</v>
      </c>
      <c r="D44" s="673" t="s">
        <v>1004</v>
      </c>
      <c r="E44" s="756">
        <v>1.57</v>
      </c>
      <c r="F44" s="798">
        <v>1.88</v>
      </c>
      <c r="G44" s="794"/>
      <c r="H44" s="1346"/>
      <c r="I44" s="1346"/>
    </row>
    <row r="45" spans="1:9" hidden="1">
      <c r="A45" s="122"/>
      <c r="B45" s="767"/>
      <c r="C45" s="762" t="s">
        <v>1030</v>
      </c>
      <c r="D45" s="673" t="s">
        <v>1031</v>
      </c>
      <c r="E45" s="756" t="e">
        <f t="shared" ca="1" si="0"/>
        <v>#REF!</v>
      </c>
      <c r="F45" s="798" t="e">
        <f t="shared" ca="1" si="1"/>
        <v>#REF!</v>
      </c>
      <c r="G45" s="794"/>
      <c r="H45" s="1346"/>
      <c r="I45" s="1346"/>
    </row>
    <row r="46" spans="1:9" ht="22.5" customHeight="1">
      <c r="A46" s="122"/>
      <c r="B46" s="767">
        <v>11923</v>
      </c>
      <c r="C46" s="763" t="s">
        <v>1032</v>
      </c>
      <c r="D46" s="673" t="s">
        <v>1004</v>
      </c>
      <c r="E46" s="756">
        <v>1.37</v>
      </c>
      <c r="F46" s="798">
        <v>1.64</v>
      </c>
      <c r="G46" s="794"/>
      <c r="H46" s="1346"/>
      <c r="I46" s="1346"/>
    </row>
    <row r="47" spans="1:9" ht="22.5" customHeight="1">
      <c r="A47" s="122"/>
      <c r="B47" s="767">
        <v>15445</v>
      </c>
      <c r="C47" s="763" t="s">
        <v>1033</v>
      </c>
      <c r="D47" s="673" t="s">
        <v>1687</v>
      </c>
      <c r="E47" s="756">
        <f t="shared" si="0"/>
        <v>2.1333333333333333</v>
      </c>
      <c r="F47" s="798">
        <v>2.56</v>
      </c>
      <c r="G47" s="794"/>
      <c r="H47" s="1346"/>
      <c r="I47" s="1346"/>
    </row>
    <row r="48" spans="1:9" s="1077" customFormat="1" ht="22.5" customHeight="1">
      <c r="A48" s="122"/>
      <c r="B48" s="767">
        <v>51864</v>
      </c>
      <c r="C48" s="1078" t="s">
        <v>1699</v>
      </c>
      <c r="D48" s="673" t="s">
        <v>1687</v>
      </c>
      <c r="E48" s="756">
        <v>2.15</v>
      </c>
      <c r="F48" s="798">
        <v>2.58</v>
      </c>
      <c r="G48" s="794"/>
      <c r="H48" s="1346"/>
      <c r="I48" s="1346"/>
    </row>
    <row r="49" spans="1:14" ht="22.5" customHeight="1">
      <c r="A49" s="122"/>
      <c r="B49" s="767">
        <v>51120</v>
      </c>
      <c r="C49" s="672" t="s">
        <v>1034</v>
      </c>
      <c r="D49" s="673" t="s">
        <v>1004</v>
      </c>
      <c r="E49" s="756">
        <v>1.95</v>
      </c>
      <c r="F49" s="798">
        <v>2.34</v>
      </c>
      <c r="G49" s="794"/>
      <c r="H49" s="1346"/>
      <c r="I49" s="1346"/>
    </row>
    <row r="50" spans="1:14" ht="23.25" hidden="1" customHeight="1">
      <c r="A50" s="545" t="s">
        <v>1035</v>
      </c>
      <c r="B50" s="758">
        <v>9521</v>
      </c>
      <c r="C50" s="764" t="s">
        <v>1036</v>
      </c>
      <c r="D50" s="757" t="s">
        <v>1037</v>
      </c>
      <c r="E50" s="758">
        <v>7</v>
      </c>
      <c r="F50" s="799">
        <f t="shared" si="1"/>
        <v>8.4</v>
      </c>
      <c r="G50" s="795" t="s">
        <v>1038</v>
      </c>
      <c r="H50" s="1346"/>
      <c r="I50" s="1346"/>
    </row>
    <row r="51" spans="1:14" ht="20.25" customHeight="1">
      <c r="A51" s="546"/>
      <c r="B51" s="759">
        <v>51430</v>
      </c>
      <c r="C51" s="761" t="s">
        <v>1039</v>
      </c>
      <c r="D51" s="755" t="s">
        <v>1000</v>
      </c>
      <c r="E51" s="759">
        <v>2.95</v>
      </c>
      <c r="F51" s="800">
        <f t="shared" si="1"/>
        <v>3.54</v>
      </c>
      <c r="G51" s="795"/>
      <c r="H51" s="1346"/>
      <c r="I51" s="1346"/>
    </row>
    <row r="52" spans="1:14" ht="20.25" customHeight="1">
      <c r="A52" s="546"/>
      <c r="B52" s="759">
        <v>52002</v>
      </c>
      <c r="C52" s="761" t="s">
        <v>1040</v>
      </c>
      <c r="D52" s="755" t="s">
        <v>1004</v>
      </c>
      <c r="E52" s="760">
        <v>2.77</v>
      </c>
      <c r="F52" s="800">
        <v>3.32</v>
      </c>
      <c r="G52" s="796"/>
      <c r="H52" s="1346"/>
      <c r="I52" s="1346"/>
    </row>
    <row r="53" spans="1:14" ht="27" customHeight="1">
      <c r="A53" s="546"/>
      <c r="B53" s="759">
        <v>15341</v>
      </c>
      <c r="C53" s="761" t="s">
        <v>1040</v>
      </c>
      <c r="D53" s="802" t="s">
        <v>1588</v>
      </c>
      <c r="E53" s="759">
        <v>6.87</v>
      </c>
      <c r="F53" s="800">
        <v>8.24</v>
      </c>
      <c r="G53" s="796"/>
      <c r="H53" s="1"/>
      <c r="I53" s="1"/>
      <c r="N53" t="s">
        <v>7</v>
      </c>
    </row>
    <row r="54" spans="1:14" ht="43.15" customHeight="1">
      <c r="A54" s="547"/>
      <c r="B54" s="512" t="s">
        <v>1</v>
      </c>
      <c r="C54" s="512" t="s">
        <v>1041</v>
      </c>
      <c r="D54" s="512" t="s">
        <v>995</v>
      </c>
      <c r="E54" s="512" t="s">
        <v>996</v>
      </c>
      <c r="F54" s="512" t="s">
        <v>997</v>
      </c>
      <c r="G54" s="548"/>
    </row>
    <row r="55" spans="1:14" ht="24" customHeight="1">
      <c r="A55" s="547"/>
      <c r="B55" s="767">
        <v>51718</v>
      </c>
      <c r="C55" s="761" t="s">
        <v>1042</v>
      </c>
      <c r="D55" s="755" t="s">
        <v>1043</v>
      </c>
      <c r="E55" s="755">
        <v>0.71</v>
      </c>
      <c r="F55" s="748">
        <v>0.85</v>
      </c>
      <c r="G55" s="548"/>
    </row>
    <row r="56" spans="1:14" s="1079" customFormat="1" ht="24" customHeight="1">
      <c r="A56" s="547"/>
      <c r="B56" s="767">
        <v>51889</v>
      </c>
      <c r="C56" s="761" t="s">
        <v>1700</v>
      </c>
      <c r="D56" s="755" t="s">
        <v>1043</v>
      </c>
      <c r="E56" s="756">
        <v>0.5</v>
      </c>
      <c r="F56" s="765">
        <v>0.6</v>
      </c>
      <c r="G56" s="548"/>
    </row>
    <row r="57" spans="1:14" s="1079" customFormat="1" ht="24" customHeight="1">
      <c r="A57" s="547"/>
      <c r="B57" s="767">
        <v>51890</v>
      </c>
      <c r="C57" s="761" t="s">
        <v>1702</v>
      </c>
      <c r="D57" s="755" t="s">
        <v>1043</v>
      </c>
      <c r="E57" s="756">
        <v>0.5</v>
      </c>
      <c r="F57" s="765">
        <v>0.6</v>
      </c>
      <c r="G57" s="548"/>
    </row>
    <row r="58" spans="1:14" s="1079" customFormat="1" ht="24" customHeight="1">
      <c r="A58" s="547"/>
      <c r="B58" s="767">
        <v>51891</v>
      </c>
      <c r="C58" s="761" t="s">
        <v>1703</v>
      </c>
      <c r="D58" s="755" t="s">
        <v>1043</v>
      </c>
      <c r="E58" s="756">
        <v>0.5</v>
      </c>
      <c r="F58" s="765">
        <v>0.6</v>
      </c>
      <c r="G58" s="548"/>
    </row>
    <row r="59" spans="1:14" ht="24" customHeight="1">
      <c r="A59" s="547"/>
      <c r="B59" s="767">
        <v>51716</v>
      </c>
      <c r="C59" s="761" t="s">
        <v>1044</v>
      </c>
      <c r="D59" s="755" t="s">
        <v>1043</v>
      </c>
      <c r="E59" s="755">
        <v>1.22</v>
      </c>
      <c r="F59" s="748">
        <v>1.46</v>
      </c>
      <c r="G59" s="548"/>
    </row>
    <row r="60" spans="1:14" ht="24" customHeight="1">
      <c r="A60" s="547"/>
      <c r="B60" s="767">
        <v>51714</v>
      </c>
      <c r="C60" s="761" t="s">
        <v>1045</v>
      </c>
      <c r="D60" s="755" t="s">
        <v>1043</v>
      </c>
      <c r="E60" s="755">
        <v>1.1599999999999999</v>
      </c>
      <c r="F60" s="748">
        <v>1.39</v>
      </c>
      <c r="G60" s="548"/>
    </row>
    <row r="61" spans="1:14" ht="24" customHeight="1">
      <c r="A61" s="547"/>
      <c r="B61" s="767">
        <v>51713</v>
      </c>
      <c r="C61" s="761" t="s">
        <v>1046</v>
      </c>
      <c r="D61" s="755" t="s">
        <v>1043</v>
      </c>
      <c r="E61" s="755">
        <v>1.32</v>
      </c>
      <c r="F61" s="748">
        <v>1.58</v>
      </c>
      <c r="G61" s="548"/>
    </row>
    <row r="62" spans="1:14" ht="24" customHeight="1">
      <c r="A62" s="547"/>
      <c r="B62" s="767">
        <v>51715</v>
      </c>
      <c r="C62" s="1085" t="s">
        <v>1047</v>
      </c>
      <c r="D62" s="1086" t="s">
        <v>1043</v>
      </c>
      <c r="E62" s="1086">
        <v>1.22</v>
      </c>
      <c r="F62" s="1087">
        <v>1.46</v>
      </c>
      <c r="G62" s="549"/>
    </row>
    <row r="63" spans="1:14" s="1079" customFormat="1" ht="24" customHeight="1">
      <c r="A63" s="547"/>
      <c r="B63" s="1084">
        <v>51892</v>
      </c>
      <c r="C63" s="1058" t="s">
        <v>1701</v>
      </c>
      <c r="D63" s="1090" t="s">
        <v>1043</v>
      </c>
      <c r="E63" s="1091">
        <v>0.5</v>
      </c>
      <c r="F63" s="883">
        <v>0.6</v>
      </c>
      <c r="G63" s="1083"/>
    </row>
    <row r="64" spans="1:14" ht="24" customHeight="1">
      <c r="A64" s="547"/>
      <c r="B64" s="759">
        <v>50207</v>
      </c>
      <c r="C64" s="771" t="s">
        <v>1048</v>
      </c>
      <c r="D64" s="1088" t="s">
        <v>1000</v>
      </c>
      <c r="E64" s="768">
        <v>0.38</v>
      </c>
      <c r="F64" s="1089">
        <v>0.46</v>
      </c>
      <c r="G64" s="790"/>
    </row>
    <row r="65" spans="1:9" ht="24" customHeight="1">
      <c r="A65" s="547"/>
      <c r="B65" s="767">
        <v>50153</v>
      </c>
      <c r="C65" s="761" t="s">
        <v>1049</v>
      </c>
      <c r="D65" s="673" t="s">
        <v>1000</v>
      </c>
      <c r="E65" s="756">
        <v>0.45</v>
      </c>
      <c r="F65" s="793">
        <v>0.54</v>
      </c>
      <c r="G65" s="791"/>
    </row>
    <row r="66" spans="1:9" ht="24" customHeight="1">
      <c r="A66" s="547"/>
      <c r="B66" s="769">
        <v>51717</v>
      </c>
      <c r="C66" s="772" t="s">
        <v>1050</v>
      </c>
      <c r="D66" s="755" t="s">
        <v>1043</v>
      </c>
      <c r="E66" s="769">
        <v>1.07</v>
      </c>
      <c r="F66" s="770">
        <v>1.28</v>
      </c>
      <c r="G66" s="549"/>
    </row>
    <row r="67" spans="1:9" ht="24" customHeight="1">
      <c r="A67" s="122"/>
      <c r="B67" s="767">
        <v>50131</v>
      </c>
      <c r="C67" s="761" t="s">
        <v>1051</v>
      </c>
      <c r="D67" s="673" t="s">
        <v>1000</v>
      </c>
      <c r="E67" s="756">
        <v>0.76</v>
      </c>
      <c r="F67" s="765">
        <f t="shared" si="1"/>
        <v>0.91199999999999992</v>
      </c>
      <c r="G67" s="141"/>
    </row>
    <row r="68" spans="1:9" ht="39.75" customHeight="1">
      <c r="A68" s="122"/>
      <c r="B68" s="512" t="s">
        <v>1</v>
      </c>
      <c r="C68" s="512" t="s">
        <v>1052</v>
      </c>
      <c r="D68" s="512"/>
      <c r="E68" s="512" t="s">
        <v>1629</v>
      </c>
      <c r="F68" s="512" t="s">
        <v>746</v>
      </c>
      <c r="G68" s="141"/>
    </row>
    <row r="69" spans="1:9" ht="24" customHeight="1">
      <c r="A69" s="122"/>
      <c r="B69" s="767">
        <v>6449</v>
      </c>
      <c r="C69" s="672" t="s">
        <v>1053</v>
      </c>
      <c r="D69" s="673"/>
      <c r="E69" s="767">
        <v>0.42</v>
      </c>
      <c r="F69" s="766">
        <f t="shared" si="1"/>
        <v>0.504</v>
      </c>
      <c r="G69" s="141"/>
      <c r="H69" s="1346"/>
      <c r="I69" s="1346"/>
    </row>
    <row r="70" spans="1:9" ht="24" customHeight="1">
      <c r="A70" s="122"/>
      <c r="B70" s="767">
        <v>5740</v>
      </c>
      <c r="C70" s="672" t="s">
        <v>1054</v>
      </c>
      <c r="D70" s="673"/>
      <c r="E70" s="767">
        <v>0</v>
      </c>
      <c r="F70" s="766">
        <f t="shared" si="1"/>
        <v>0</v>
      </c>
      <c r="G70" s="141"/>
      <c r="H70" s="1346"/>
      <c r="I70" s="1346"/>
    </row>
    <row r="71" spans="1:9" ht="24" customHeight="1">
      <c r="A71" s="122"/>
      <c r="B71" s="767">
        <v>5742</v>
      </c>
      <c r="C71" s="672" t="s">
        <v>1055</v>
      </c>
      <c r="D71" s="673"/>
      <c r="E71" s="767">
        <v>1.1200000000000001</v>
      </c>
      <c r="F71" s="766">
        <f t="shared" si="1"/>
        <v>1.3440000000000001</v>
      </c>
      <c r="G71" s="141"/>
      <c r="H71" s="1346"/>
      <c r="I71" s="1346"/>
    </row>
    <row r="72" spans="1:9" ht="24" customHeight="1">
      <c r="A72" s="122"/>
      <c r="B72" s="767">
        <v>5744</v>
      </c>
      <c r="C72" s="672" t="s">
        <v>1056</v>
      </c>
      <c r="D72" s="673"/>
      <c r="E72" s="767">
        <v>2.52</v>
      </c>
      <c r="F72" s="766">
        <f t="shared" si="1"/>
        <v>3.024</v>
      </c>
      <c r="G72" s="141"/>
      <c r="H72" s="1346"/>
      <c r="I72" s="1346"/>
    </row>
    <row r="73" spans="1:9" ht="24" customHeight="1">
      <c r="A73" s="122"/>
      <c r="B73" s="767">
        <v>5871</v>
      </c>
      <c r="C73" s="672" t="s">
        <v>1057</v>
      </c>
      <c r="D73" s="673"/>
      <c r="E73" s="767">
        <v>1.96</v>
      </c>
      <c r="F73" s="766">
        <f t="shared" si="1"/>
        <v>2.3519999999999999</v>
      </c>
      <c r="G73" s="141"/>
      <c r="H73" s="1346"/>
      <c r="I73" s="1346"/>
    </row>
    <row r="74" spans="1:9" ht="24" customHeight="1">
      <c r="A74" s="122"/>
      <c r="B74" s="767">
        <v>5874</v>
      </c>
      <c r="C74" s="672" t="s">
        <v>1058</v>
      </c>
      <c r="D74" s="673"/>
      <c r="E74" s="767">
        <v>1.96</v>
      </c>
      <c r="F74" s="766">
        <f t="shared" si="1"/>
        <v>2.3519999999999999</v>
      </c>
      <c r="G74" s="141"/>
      <c r="H74" s="1346"/>
      <c r="I74" s="1346"/>
    </row>
    <row r="75" spans="1:9" ht="24" customHeight="1">
      <c r="A75" s="122"/>
      <c r="B75" s="767">
        <v>5875</v>
      </c>
      <c r="C75" s="672" t="s">
        <v>1059</v>
      </c>
      <c r="D75" s="673"/>
      <c r="E75" s="767">
        <v>3.36</v>
      </c>
      <c r="F75" s="766">
        <f t="shared" si="1"/>
        <v>4.032</v>
      </c>
      <c r="G75" s="141"/>
      <c r="H75" s="1346"/>
      <c r="I75" s="1346"/>
    </row>
    <row r="76" spans="1:9" ht="24" customHeight="1">
      <c r="A76" s="122"/>
      <c r="B76" s="767">
        <v>15559</v>
      </c>
      <c r="C76" s="761" t="s">
        <v>1060</v>
      </c>
      <c r="D76" s="673" t="s">
        <v>1000</v>
      </c>
      <c r="E76" s="756">
        <v>1.0900000000000001</v>
      </c>
      <c r="F76" s="766">
        <v>1.31</v>
      </c>
      <c r="G76" s="141"/>
      <c r="H76" s="1"/>
      <c r="I76" s="1"/>
    </row>
    <row r="77" spans="1:9" ht="33">
      <c r="A77" s="124"/>
      <c r="B77" s="1455" t="s">
        <v>1061</v>
      </c>
      <c r="C77" s="1456"/>
      <c r="D77" s="1456"/>
      <c r="E77" s="1456"/>
      <c r="F77" s="1456"/>
    </row>
    <row r="78" spans="1:9" ht="42" customHeight="1">
      <c r="A78" s="124"/>
      <c r="B78" s="512" t="s">
        <v>1</v>
      </c>
      <c r="C78" s="512" t="s">
        <v>994</v>
      </c>
      <c r="D78" s="512"/>
      <c r="E78" s="512" t="s">
        <v>996</v>
      </c>
      <c r="F78" s="512" t="s">
        <v>746</v>
      </c>
      <c r="H78" s="1346"/>
      <c r="I78" s="1346"/>
    </row>
    <row r="79" spans="1:9" ht="58.5" hidden="1">
      <c r="A79" s="124"/>
      <c r="B79" s="550">
        <v>6532</v>
      </c>
      <c r="C79" s="551" t="s">
        <v>1062</v>
      </c>
      <c r="D79" s="551"/>
      <c r="E79" s="552">
        <v>2.08</v>
      </c>
      <c r="F79" s="552">
        <f t="shared" si="1"/>
        <v>2.496</v>
      </c>
      <c r="H79" s="1346"/>
      <c r="I79" s="1346"/>
    </row>
    <row r="80" spans="1:9" ht="39" hidden="1">
      <c r="A80" s="124"/>
      <c r="B80" s="553">
        <v>9160</v>
      </c>
      <c r="C80" s="551" t="s">
        <v>1063</v>
      </c>
      <c r="D80" s="551"/>
      <c r="E80" s="552">
        <v>2.31</v>
      </c>
      <c r="F80" s="552">
        <f t="shared" si="1"/>
        <v>2.7719999999999998</v>
      </c>
      <c r="H80" s="1346"/>
      <c r="I80" s="1346"/>
    </row>
    <row r="81" spans="1:9" ht="31.5">
      <c r="A81" s="124"/>
      <c r="B81" s="773">
        <v>15086</v>
      </c>
      <c r="C81" s="774" t="s">
        <v>1064</v>
      </c>
      <c r="D81" s="775" t="s">
        <v>1065</v>
      </c>
      <c r="E81" s="776">
        <v>3.08</v>
      </c>
      <c r="F81" s="777">
        <v>3.7</v>
      </c>
      <c r="H81" s="1346"/>
      <c r="I81" s="1346"/>
    </row>
    <row r="82" spans="1:9" ht="31.5">
      <c r="A82" s="124"/>
      <c r="B82" s="773">
        <v>10668</v>
      </c>
      <c r="C82" s="774" t="s">
        <v>1066</v>
      </c>
      <c r="D82" s="775" t="s">
        <v>1065</v>
      </c>
      <c r="E82" s="776">
        <f t="shared" si="0"/>
        <v>3.7833333333333337</v>
      </c>
      <c r="F82" s="777">
        <v>4.54</v>
      </c>
      <c r="H82" s="1346"/>
      <c r="I82" s="1346"/>
    </row>
    <row r="83" spans="1:9" ht="31.5">
      <c r="A83" s="124"/>
      <c r="B83" s="773">
        <v>51474</v>
      </c>
      <c r="C83" s="774" t="s">
        <v>1067</v>
      </c>
      <c r="D83" s="775" t="s">
        <v>1065</v>
      </c>
      <c r="E83" s="776">
        <v>1.82</v>
      </c>
      <c r="F83" s="777">
        <f t="shared" si="1"/>
        <v>2.1840000000000002</v>
      </c>
      <c r="H83" s="1346"/>
      <c r="I83" s="1346"/>
    </row>
    <row r="84" spans="1:9" ht="31.5">
      <c r="A84" s="124"/>
      <c r="B84" s="773">
        <v>11072</v>
      </c>
      <c r="C84" s="774" t="s">
        <v>1068</v>
      </c>
      <c r="D84" s="775" t="s">
        <v>1069</v>
      </c>
      <c r="E84" s="776">
        <f t="shared" si="0"/>
        <v>13.066666666666666</v>
      </c>
      <c r="F84" s="777">
        <v>15.68</v>
      </c>
      <c r="H84" s="1346"/>
      <c r="I84" s="1346"/>
    </row>
    <row r="85" spans="1:9" ht="31.5">
      <c r="A85" s="124"/>
      <c r="B85" s="773">
        <v>9882</v>
      </c>
      <c r="C85" s="774" t="s">
        <v>1070</v>
      </c>
      <c r="D85" s="775" t="s">
        <v>1069</v>
      </c>
      <c r="E85" s="776">
        <v>22.5</v>
      </c>
      <c r="F85" s="777">
        <f t="shared" si="1"/>
        <v>27</v>
      </c>
    </row>
    <row r="86" spans="1:9" ht="19.5">
      <c r="A86" s="124"/>
      <c r="B86" s="554"/>
      <c r="C86" s="555"/>
      <c r="D86" s="556"/>
      <c r="E86" s="557"/>
      <c r="F86" s="552"/>
    </row>
    <row r="87" spans="1:9" ht="37.5" customHeight="1">
      <c r="A87" s="124"/>
      <c r="B87" s="1455" t="s">
        <v>1071</v>
      </c>
      <c r="C87" s="1456"/>
      <c r="D87" s="1456"/>
      <c r="E87" s="1456"/>
      <c r="F87" s="1456"/>
    </row>
    <row r="88" spans="1:9" ht="39.75" customHeight="1">
      <c r="A88" s="124"/>
      <c r="B88" s="512" t="s">
        <v>1</v>
      </c>
      <c r="C88" s="512" t="s">
        <v>1071</v>
      </c>
      <c r="D88" s="512"/>
      <c r="E88" s="512" t="s">
        <v>996</v>
      </c>
      <c r="F88" s="512" t="s">
        <v>746</v>
      </c>
    </row>
    <row r="89" spans="1:9" ht="47.25">
      <c r="A89" s="124"/>
      <c r="B89" s="778">
        <v>10828</v>
      </c>
      <c r="C89" s="779" t="s">
        <v>1072</v>
      </c>
      <c r="D89" s="780" t="s">
        <v>1073</v>
      </c>
      <c r="E89" s="781">
        <v>1.37</v>
      </c>
      <c r="F89" s="782">
        <f t="shared" si="1"/>
        <v>1.6440000000000001</v>
      </c>
    </row>
    <row r="90" spans="1:9" ht="47.25">
      <c r="A90" s="122"/>
      <c r="B90" s="767">
        <v>10829</v>
      </c>
      <c r="C90" s="672" t="s">
        <v>1074</v>
      </c>
      <c r="D90" s="673"/>
      <c r="E90" s="669">
        <v>2.27</v>
      </c>
      <c r="F90" s="766">
        <f t="shared" si="1"/>
        <v>2.7239999999999998</v>
      </c>
    </row>
    <row r="91" spans="1:9" ht="31.5">
      <c r="A91" s="122"/>
      <c r="B91" s="767">
        <v>15081</v>
      </c>
      <c r="C91" s="672" t="s">
        <v>1075</v>
      </c>
      <c r="D91" s="673"/>
      <c r="E91" s="669">
        <v>1.96</v>
      </c>
      <c r="F91" s="766">
        <v>2.35</v>
      </c>
    </row>
    <row r="92" spans="1:9" ht="31.5">
      <c r="A92" s="122"/>
      <c r="B92" s="767">
        <v>15082</v>
      </c>
      <c r="C92" s="672" t="s">
        <v>1076</v>
      </c>
      <c r="D92" s="673"/>
      <c r="E92" s="669">
        <v>2.2200000000000002</v>
      </c>
      <c r="F92" s="766">
        <v>2.66</v>
      </c>
    </row>
    <row r="93" spans="1:9" ht="31.5">
      <c r="A93" s="122"/>
      <c r="B93" s="767">
        <v>15083</v>
      </c>
      <c r="C93" s="672" t="s">
        <v>1077</v>
      </c>
      <c r="D93" s="673"/>
      <c r="E93" s="669">
        <v>1.62</v>
      </c>
      <c r="F93" s="766">
        <v>1.94</v>
      </c>
    </row>
    <row r="94" spans="1:9" ht="31.5">
      <c r="A94" s="122"/>
      <c r="B94" s="767">
        <v>15084</v>
      </c>
      <c r="C94" s="672" t="s">
        <v>1078</v>
      </c>
      <c r="D94" s="673"/>
      <c r="E94" s="669">
        <v>1.33</v>
      </c>
      <c r="F94" s="766">
        <v>1.6</v>
      </c>
    </row>
    <row r="95" spans="1:9" ht="31.5">
      <c r="A95" s="122"/>
      <c r="B95" s="767">
        <v>15085</v>
      </c>
      <c r="C95" s="672" t="s">
        <v>1079</v>
      </c>
      <c r="D95" s="673"/>
      <c r="E95" s="669">
        <v>0.76</v>
      </c>
      <c r="F95" s="766">
        <v>0.91</v>
      </c>
    </row>
    <row r="96" spans="1:9" ht="19.5">
      <c r="A96" s="122"/>
      <c r="B96" s="558"/>
      <c r="C96" s="559"/>
      <c r="D96" s="560"/>
      <c r="E96" s="363"/>
      <c r="F96" s="363"/>
    </row>
    <row r="97" spans="1:6" ht="33">
      <c r="A97" s="122"/>
      <c r="B97" s="1455" t="s">
        <v>1080</v>
      </c>
      <c r="C97" s="1456"/>
      <c r="D97" s="1456"/>
      <c r="E97" s="1456"/>
      <c r="F97" s="561"/>
    </row>
    <row r="98" spans="1:6" ht="45">
      <c r="A98" s="122"/>
      <c r="B98" s="512" t="s">
        <v>1</v>
      </c>
      <c r="C98" s="512" t="s">
        <v>1081</v>
      </c>
      <c r="D98" s="512" t="s">
        <v>996</v>
      </c>
      <c r="E98" s="512" t="s">
        <v>746</v>
      </c>
      <c r="F98" s="363"/>
    </row>
    <row r="99" spans="1:6" ht="19.5">
      <c r="A99" s="122"/>
      <c r="B99" s="767">
        <v>10940</v>
      </c>
      <c r="C99" s="672" t="s">
        <v>1082</v>
      </c>
      <c r="D99" s="673">
        <v>2.34</v>
      </c>
      <c r="E99" s="766">
        <f>D99*1.2</f>
        <v>2.8079999999999998</v>
      </c>
      <c r="F99" s="363"/>
    </row>
    <row r="100" spans="1:6" ht="19.5">
      <c r="A100" s="122"/>
      <c r="B100" s="767">
        <v>10941</v>
      </c>
      <c r="C100" s="672" t="s">
        <v>1083</v>
      </c>
      <c r="D100" s="673">
        <v>4.08</v>
      </c>
      <c r="E100" s="766">
        <v>4.9000000000000004</v>
      </c>
      <c r="F100" s="363"/>
    </row>
    <row r="101" spans="1:6" ht="19.5">
      <c r="A101" s="122"/>
      <c r="B101" s="558"/>
      <c r="C101" s="560"/>
      <c r="D101" s="560"/>
      <c r="E101" s="363"/>
      <c r="F101" s="363"/>
    </row>
    <row r="102" spans="1:6" ht="19.5">
      <c r="A102" s="122"/>
      <c r="B102" s="558"/>
      <c r="C102" s="560"/>
      <c r="D102" s="560"/>
      <c r="E102" s="363"/>
      <c r="F102" s="363"/>
    </row>
    <row r="103" spans="1:6" ht="33">
      <c r="A103" s="122"/>
      <c r="B103" s="1455" t="s">
        <v>1084</v>
      </c>
      <c r="C103" s="1456"/>
      <c r="D103" s="1456"/>
      <c r="E103" s="1456"/>
      <c r="F103" s="363"/>
    </row>
    <row r="104" spans="1:6" ht="19.5">
      <c r="A104" s="122"/>
      <c r="B104" s="1469" t="s">
        <v>1085</v>
      </c>
      <c r="C104" s="1469"/>
      <c r="D104" s="1469"/>
      <c r="E104" s="1469"/>
      <c r="F104" s="363"/>
    </row>
    <row r="105" spans="1:6" ht="45">
      <c r="A105" s="122"/>
      <c r="B105" s="512" t="s">
        <v>1086</v>
      </c>
      <c r="C105" s="512" t="s">
        <v>1087</v>
      </c>
      <c r="D105" s="512" t="s">
        <v>996</v>
      </c>
      <c r="E105" s="512" t="s">
        <v>746</v>
      </c>
      <c r="F105" s="363"/>
    </row>
    <row r="106" spans="1:6" ht="19.5">
      <c r="A106" s="122"/>
      <c r="B106" s="767" t="s">
        <v>934</v>
      </c>
      <c r="C106" s="672" t="s">
        <v>1088</v>
      </c>
      <c r="D106" s="783">
        <f t="shared" ref="D106:D123" si="2">E106/1.2</f>
        <v>1.2</v>
      </c>
      <c r="E106" s="766">
        <v>1.44</v>
      </c>
      <c r="F106" s="363"/>
    </row>
    <row r="107" spans="1:6" ht="31.5">
      <c r="A107" s="122"/>
      <c r="B107" s="784" t="s">
        <v>1089</v>
      </c>
      <c r="C107" s="672" t="s">
        <v>1090</v>
      </c>
      <c r="D107" s="785">
        <v>0.91</v>
      </c>
      <c r="E107" s="766">
        <v>1.0900000000000001</v>
      </c>
      <c r="F107" s="363"/>
    </row>
    <row r="108" spans="1:6" ht="19.5">
      <c r="A108" s="122"/>
      <c r="B108" s="767" t="s">
        <v>934</v>
      </c>
      <c r="C108" s="672" t="s">
        <v>1091</v>
      </c>
      <c r="D108" s="783">
        <f t="shared" si="2"/>
        <v>1.2</v>
      </c>
      <c r="E108" s="766">
        <v>1.44</v>
      </c>
      <c r="F108" s="363"/>
    </row>
    <row r="109" spans="1:6" ht="19.5">
      <c r="A109" s="122"/>
      <c r="B109" s="767" t="s">
        <v>934</v>
      </c>
      <c r="C109" s="672" t="s">
        <v>1092</v>
      </c>
      <c r="D109" s="783">
        <f t="shared" si="2"/>
        <v>0.90000000000000013</v>
      </c>
      <c r="E109" s="766">
        <v>1.08</v>
      </c>
      <c r="F109" s="363"/>
    </row>
    <row r="110" spans="1:6" ht="19.5">
      <c r="A110" s="122"/>
      <c r="B110" s="767" t="s">
        <v>934</v>
      </c>
      <c r="C110" s="672" t="s">
        <v>1093</v>
      </c>
      <c r="D110" s="785">
        <f t="shared" si="2"/>
        <v>1.425</v>
      </c>
      <c r="E110" s="766">
        <v>1.71</v>
      </c>
      <c r="F110" s="363"/>
    </row>
    <row r="111" spans="1:6" ht="31.5">
      <c r="A111" s="122"/>
      <c r="B111" s="784" t="s">
        <v>1089</v>
      </c>
      <c r="C111" s="672" t="s">
        <v>1094</v>
      </c>
      <c r="D111" s="785">
        <v>0.91</v>
      </c>
      <c r="E111" s="766">
        <v>1.0900000000000001</v>
      </c>
      <c r="F111" s="363"/>
    </row>
    <row r="112" spans="1:6" ht="19.5">
      <c r="A112" s="122"/>
      <c r="B112" s="767" t="s">
        <v>934</v>
      </c>
      <c r="C112" s="672" t="s">
        <v>1095</v>
      </c>
      <c r="D112" s="785">
        <f t="shared" si="2"/>
        <v>0.82500000000000007</v>
      </c>
      <c r="E112" s="766">
        <v>0.99</v>
      </c>
      <c r="F112" s="363"/>
    </row>
    <row r="113" spans="1:7" ht="19.5">
      <c r="A113" s="122"/>
      <c r="B113" s="767" t="s">
        <v>934</v>
      </c>
      <c r="C113" s="672" t="s">
        <v>1096</v>
      </c>
      <c r="D113" s="785">
        <f t="shared" si="2"/>
        <v>1.425</v>
      </c>
      <c r="E113" s="766">
        <v>1.71</v>
      </c>
      <c r="F113" s="363"/>
    </row>
    <row r="114" spans="1:7" ht="19.5">
      <c r="A114" s="122"/>
      <c r="B114" s="767" t="s">
        <v>934</v>
      </c>
      <c r="C114" s="672" t="s">
        <v>1097</v>
      </c>
      <c r="D114" s="783">
        <f t="shared" si="2"/>
        <v>1.2</v>
      </c>
      <c r="E114" s="766">
        <v>1.44</v>
      </c>
      <c r="F114" s="363"/>
    </row>
    <row r="115" spans="1:7" ht="19.5">
      <c r="A115" s="122"/>
      <c r="B115" s="767" t="s">
        <v>934</v>
      </c>
      <c r="C115" s="672" t="s">
        <v>1098</v>
      </c>
      <c r="D115" s="783">
        <f t="shared" si="2"/>
        <v>1.2</v>
      </c>
      <c r="E115" s="766">
        <v>1.44</v>
      </c>
      <c r="F115" s="363"/>
    </row>
    <row r="116" spans="1:7" ht="19.5">
      <c r="A116" s="122"/>
      <c r="B116" s="767" t="s">
        <v>934</v>
      </c>
      <c r="C116" s="672" t="s">
        <v>1099</v>
      </c>
      <c r="D116" s="785">
        <f t="shared" si="2"/>
        <v>1.2750000000000001</v>
      </c>
      <c r="E116" s="766">
        <v>1.53</v>
      </c>
      <c r="F116" s="363"/>
    </row>
    <row r="117" spans="1:7" ht="19.5">
      <c r="A117" s="122"/>
      <c r="B117" s="767" t="s">
        <v>934</v>
      </c>
      <c r="C117" s="672" t="s">
        <v>1100</v>
      </c>
      <c r="D117" s="785">
        <f t="shared" si="2"/>
        <v>1.2750000000000001</v>
      </c>
      <c r="E117" s="766">
        <v>1.53</v>
      </c>
      <c r="F117" s="363"/>
    </row>
    <row r="118" spans="1:7" ht="19.5">
      <c r="A118" s="122"/>
      <c r="B118" s="767" t="s">
        <v>934</v>
      </c>
      <c r="C118" s="672" t="s">
        <v>1101</v>
      </c>
      <c r="D118" s="785">
        <f t="shared" si="2"/>
        <v>2.0250000000000004</v>
      </c>
      <c r="E118" s="766">
        <v>2.4300000000000002</v>
      </c>
      <c r="F118" s="363"/>
    </row>
    <row r="119" spans="1:7" ht="19.5">
      <c r="A119" s="122"/>
      <c r="B119" s="767" t="s">
        <v>934</v>
      </c>
      <c r="C119" s="672" t="s">
        <v>1102</v>
      </c>
      <c r="D119" s="785">
        <f t="shared" si="2"/>
        <v>2.4750000000000001</v>
      </c>
      <c r="E119" s="766">
        <v>2.97</v>
      </c>
      <c r="F119" s="363"/>
    </row>
    <row r="120" spans="1:7" ht="19.5">
      <c r="A120" s="122"/>
      <c r="B120" s="767" t="s">
        <v>934</v>
      </c>
      <c r="C120" s="672" t="s">
        <v>1103</v>
      </c>
      <c r="D120" s="785">
        <f t="shared" si="2"/>
        <v>1.35</v>
      </c>
      <c r="E120" s="766">
        <v>1.62</v>
      </c>
      <c r="F120" s="363"/>
    </row>
    <row r="121" spans="1:7" ht="19.5">
      <c r="A121" s="122"/>
      <c r="B121" s="767" t="s">
        <v>934</v>
      </c>
      <c r="C121" s="672" t="s">
        <v>1104</v>
      </c>
      <c r="D121" s="785">
        <f t="shared" si="2"/>
        <v>2.4750000000000001</v>
      </c>
      <c r="E121" s="766">
        <v>2.97</v>
      </c>
      <c r="F121" s="363"/>
    </row>
    <row r="122" spans="1:7" ht="19.5">
      <c r="A122" s="122"/>
      <c r="B122" s="767" t="s">
        <v>934</v>
      </c>
      <c r="C122" s="672" t="s">
        <v>1105</v>
      </c>
      <c r="D122" s="785">
        <f t="shared" si="2"/>
        <v>2.7750000000000004</v>
      </c>
      <c r="E122" s="766">
        <v>3.33</v>
      </c>
      <c r="F122" s="363"/>
    </row>
    <row r="123" spans="1:7" ht="19.5">
      <c r="A123" s="122"/>
      <c r="B123" s="767" t="s">
        <v>934</v>
      </c>
      <c r="C123" s="672" t="s">
        <v>1106</v>
      </c>
      <c r="D123" s="785">
        <f t="shared" si="2"/>
        <v>3.2250000000000001</v>
      </c>
      <c r="E123" s="766">
        <v>3.87</v>
      </c>
      <c r="F123" s="363"/>
    </row>
    <row r="124" spans="1:7" ht="19.5">
      <c r="A124" s="122"/>
      <c r="B124" s="558"/>
      <c r="C124" s="560"/>
      <c r="D124" s="560"/>
      <c r="E124" s="363"/>
      <c r="F124" s="363"/>
    </row>
    <row r="125" spans="1:7" ht="42" customHeight="1">
      <c r="A125" s="122"/>
      <c r="B125" s="1455" t="s">
        <v>1107</v>
      </c>
      <c r="C125" s="1456"/>
      <c r="D125" s="1456"/>
      <c r="E125" s="1456"/>
      <c r="F125" s="866"/>
    </row>
    <row r="126" spans="1:7" ht="46.5" customHeight="1">
      <c r="A126" s="122"/>
      <c r="B126" s="512" t="s">
        <v>1</v>
      </c>
      <c r="C126" s="512" t="s">
        <v>419</v>
      </c>
      <c r="D126" s="512" t="s">
        <v>996</v>
      </c>
      <c r="E126" s="512" t="s">
        <v>746</v>
      </c>
      <c r="F126" s="558"/>
    </row>
    <row r="127" spans="1:7" ht="39" customHeight="1">
      <c r="A127" s="124"/>
      <c r="B127" s="786">
        <v>10821</v>
      </c>
      <c r="C127" s="787" t="s">
        <v>1108</v>
      </c>
      <c r="D127" s="788">
        <v>0.8</v>
      </c>
      <c r="E127" s="789">
        <f t="shared" ref="E127:E134" si="3">D127*1.2</f>
        <v>0.96</v>
      </c>
      <c r="F127" s="363"/>
      <c r="G127" t="s">
        <v>7</v>
      </c>
    </row>
    <row r="128" spans="1:7" ht="31.5">
      <c r="A128" s="124"/>
      <c r="B128" s="786">
        <v>10822</v>
      </c>
      <c r="C128" s="787" t="s">
        <v>1109</v>
      </c>
      <c r="D128" s="788">
        <v>0.85</v>
      </c>
      <c r="E128" s="789">
        <f t="shared" si="3"/>
        <v>1.02</v>
      </c>
      <c r="F128" s="363"/>
    </row>
    <row r="129" spans="1:8" ht="31.5">
      <c r="A129" s="124"/>
      <c r="B129" s="786">
        <v>10823</v>
      </c>
      <c r="C129" s="787" t="s">
        <v>1110</v>
      </c>
      <c r="D129" s="788">
        <v>0.91</v>
      </c>
      <c r="E129" s="789">
        <f t="shared" si="3"/>
        <v>1.0920000000000001</v>
      </c>
      <c r="F129" s="363"/>
    </row>
    <row r="130" spans="1:8" ht="45">
      <c r="A130" s="124"/>
      <c r="B130" s="512" t="s">
        <v>1</v>
      </c>
      <c r="C130" s="512" t="s">
        <v>419</v>
      </c>
      <c r="D130" s="512" t="s">
        <v>1111</v>
      </c>
      <c r="E130" s="512" t="s">
        <v>1112</v>
      </c>
      <c r="F130" s="363"/>
    </row>
    <row r="131" spans="1:8" ht="38.25" customHeight="1">
      <c r="A131" s="124"/>
      <c r="B131" s="786">
        <v>10824</v>
      </c>
      <c r="C131" s="787" t="s">
        <v>1587</v>
      </c>
      <c r="D131" s="788">
        <v>1.76</v>
      </c>
      <c r="E131" s="789">
        <v>2.11</v>
      </c>
      <c r="F131" s="363"/>
    </row>
    <row r="132" spans="1:8" ht="38.25" customHeight="1">
      <c r="A132" s="124"/>
      <c r="B132" s="786">
        <v>10825</v>
      </c>
      <c r="C132" s="787" t="s">
        <v>1113</v>
      </c>
      <c r="D132" s="788">
        <v>1.05</v>
      </c>
      <c r="E132" s="789">
        <f t="shared" si="3"/>
        <v>1.26</v>
      </c>
      <c r="F132" s="363"/>
    </row>
    <row r="133" spans="1:8" ht="38.25" customHeight="1">
      <c r="A133" s="124"/>
      <c r="B133" s="786">
        <v>10827</v>
      </c>
      <c r="C133" s="787" t="s">
        <v>1114</v>
      </c>
      <c r="D133" s="788">
        <v>1.41</v>
      </c>
      <c r="E133" s="789">
        <f t="shared" si="3"/>
        <v>1.6919999999999999</v>
      </c>
      <c r="F133" s="363"/>
    </row>
    <row r="134" spans="1:8" ht="38.25" customHeight="1">
      <c r="A134" s="124"/>
      <c r="B134" s="786">
        <v>10826</v>
      </c>
      <c r="C134" s="787" t="s">
        <v>1115</v>
      </c>
      <c r="D134" s="788">
        <v>1.67</v>
      </c>
      <c r="E134" s="789">
        <f t="shared" si="3"/>
        <v>2.004</v>
      </c>
      <c r="F134" s="363"/>
    </row>
    <row r="135" spans="1:8" ht="12.75"/>
    <row r="136" spans="1:8" ht="12.75"/>
    <row r="137" spans="1:8" ht="12.75">
      <c r="G137" s="1346"/>
      <c r="H137" s="1346"/>
    </row>
  </sheetData>
  <mergeCells count="16">
    <mergeCell ref="B1:C1"/>
    <mergeCell ref="C2:E2"/>
    <mergeCell ref="C3:E3"/>
    <mergeCell ref="C4:E4"/>
    <mergeCell ref="C5:E5"/>
    <mergeCell ref="B6:F6"/>
    <mergeCell ref="H7:I52"/>
    <mergeCell ref="H69:I75"/>
    <mergeCell ref="B77:F77"/>
    <mergeCell ref="H78:I84"/>
    <mergeCell ref="G137:H137"/>
    <mergeCell ref="B87:F87"/>
    <mergeCell ref="B97:E97"/>
    <mergeCell ref="B103:E103"/>
    <mergeCell ref="B104:E104"/>
    <mergeCell ref="B125:E125"/>
  </mergeCells>
  <pageMargins left="0.70866141732283472" right="0.70866141732283472" top="0.74803149606299213" bottom="0.74803149606299213" header="0.31496062992125984" footer="0.31496062992125984"/>
  <pageSetup paperSize="9" scale="38" fitToHeight="4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4"/>
  <sheetViews>
    <sheetView topLeftCell="A115" zoomScaleNormal="100" workbookViewId="0">
      <selection activeCell="C125" sqref="C125"/>
    </sheetView>
  </sheetViews>
  <sheetFormatPr defaultRowHeight="12.75"/>
  <cols>
    <col min="2" max="2" width="14.140625" customWidth="1"/>
    <col min="3" max="3" width="56.28515625" customWidth="1"/>
    <col min="4" max="4" width="14.140625" customWidth="1"/>
    <col min="5" max="5" width="14.140625" style="141" customWidth="1"/>
    <col min="6" max="6" width="13.5703125" customWidth="1"/>
    <col min="7" max="7" width="13" style="141" customWidth="1"/>
    <col min="8" max="9" width="10.5703125" customWidth="1"/>
  </cols>
  <sheetData>
    <row r="1" spans="1:13" ht="30">
      <c r="B1" s="1422" t="s">
        <v>161</v>
      </c>
      <c r="C1" s="1422"/>
      <c r="D1" s="1422"/>
      <c r="E1" s="1422"/>
      <c r="I1" s="1484"/>
      <c r="J1" s="1484"/>
      <c r="K1" s="1484"/>
      <c r="L1" s="1484"/>
      <c r="M1" s="562"/>
    </row>
    <row r="2" spans="1:13" ht="29.25">
      <c r="B2" s="370" t="s">
        <v>162</v>
      </c>
      <c r="C2" s="1485" t="s">
        <v>163</v>
      </c>
      <c r="D2" s="1423"/>
      <c r="E2" s="1486"/>
      <c r="I2" s="563"/>
      <c r="J2" s="1487"/>
      <c r="K2" s="1487"/>
      <c r="L2" s="1487"/>
      <c r="M2" s="564"/>
    </row>
    <row r="3" spans="1:13" ht="15">
      <c r="B3" s="565" t="s">
        <v>164</v>
      </c>
      <c r="C3" s="1488"/>
      <c r="D3" s="1489"/>
      <c r="E3" s="1490"/>
      <c r="I3" s="563"/>
      <c r="J3" s="1425"/>
      <c r="K3" s="1425"/>
      <c r="L3" s="1425"/>
      <c r="M3" s="372"/>
    </row>
    <row r="4" spans="1:13" ht="15">
      <c r="B4" s="565" t="s">
        <v>165</v>
      </c>
      <c r="C4" s="1488" t="s">
        <v>166</v>
      </c>
      <c r="D4" s="1489"/>
      <c r="E4" s="1490"/>
      <c r="I4" s="563"/>
      <c r="J4" s="1425"/>
      <c r="K4" s="1425"/>
      <c r="L4" s="1425"/>
      <c r="M4" s="372"/>
    </row>
    <row r="5" spans="1:13" ht="29.25">
      <c r="B5" s="566" t="s">
        <v>167</v>
      </c>
      <c r="C5" s="1491" t="s">
        <v>168</v>
      </c>
      <c r="D5" s="1492"/>
      <c r="E5" s="1493"/>
      <c r="I5" s="563"/>
      <c r="J5" s="1425"/>
      <c r="K5" s="1425"/>
      <c r="L5" s="1425"/>
      <c r="M5" s="372"/>
    </row>
    <row r="6" spans="1:13" ht="34.9" customHeight="1">
      <c r="B6" s="1494" t="s">
        <v>1637</v>
      </c>
      <c r="C6" s="1495"/>
      <c r="D6" s="1495"/>
      <c r="E6" s="1495"/>
      <c r="F6" s="1495"/>
      <c r="G6" s="1495"/>
    </row>
    <row r="7" spans="1:13" s="968" customFormat="1" ht="31.5" customHeight="1">
      <c r="B7" s="1030"/>
      <c r="C7" s="973"/>
      <c r="D7" s="1026" t="s">
        <v>1695</v>
      </c>
      <c r="E7" s="1026" t="s">
        <v>1695</v>
      </c>
      <c r="F7" s="431" t="s">
        <v>418</v>
      </c>
      <c r="G7" s="432" t="s">
        <v>418</v>
      </c>
    </row>
    <row r="8" spans="1:13" ht="54.6" customHeight="1">
      <c r="B8" s="1048" t="s">
        <v>1</v>
      </c>
      <c r="C8" s="567" t="s">
        <v>1116</v>
      </c>
      <c r="D8" s="567" t="s">
        <v>1117</v>
      </c>
      <c r="E8" s="567" t="s">
        <v>1118</v>
      </c>
      <c r="F8" s="567" t="s">
        <v>1117</v>
      </c>
      <c r="G8" s="567" t="s">
        <v>1118</v>
      </c>
    </row>
    <row r="9" spans="1:13" ht="21.6" customHeight="1">
      <c r="B9" s="478">
        <v>15431</v>
      </c>
      <c r="C9" s="568" t="s">
        <v>1119</v>
      </c>
      <c r="D9" s="1025">
        <f t="shared" ref="D9:D51" si="0">E9/1.2</f>
        <v>14.250000000000002</v>
      </c>
      <c r="E9" s="1022">
        <v>17.100000000000001</v>
      </c>
      <c r="F9" s="1024">
        <f t="shared" ref="F9:F51" si="1">G9/1.2</f>
        <v>13.258333333333335</v>
      </c>
      <c r="G9" s="1022">
        <v>15.91</v>
      </c>
    </row>
    <row r="10" spans="1:13" ht="21.6" customHeight="1">
      <c r="B10" s="478">
        <v>11994</v>
      </c>
      <c r="C10" s="568" t="s">
        <v>1120</v>
      </c>
      <c r="D10" s="1025">
        <f t="shared" si="0"/>
        <v>12.350000000000001</v>
      </c>
      <c r="E10" s="1022">
        <v>14.82</v>
      </c>
      <c r="F10" s="1024">
        <f t="shared" si="1"/>
        <v>11.05</v>
      </c>
      <c r="G10" s="1022">
        <v>13.26</v>
      </c>
    </row>
    <row r="11" spans="1:13" ht="21.6" customHeight="1">
      <c r="B11" s="478">
        <v>11417</v>
      </c>
      <c r="C11" s="568" t="s">
        <v>1121</v>
      </c>
      <c r="D11" s="1025">
        <f t="shared" si="0"/>
        <v>16.149999999999999</v>
      </c>
      <c r="E11" s="1022">
        <v>19.38</v>
      </c>
      <c r="F11" s="1024">
        <f t="shared" si="1"/>
        <v>14.450000000000001</v>
      </c>
      <c r="G11" s="1022">
        <v>17.34</v>
      </c>
    </row>
    <row r="12" spans="1:13" ht="21.6" customHeight="1">
      <c r="B12" s="478">
        <v>51477</v>
      </c>
      <c r="C12" s="568" t="s">
        <v>1122</v>
      </c>
      <c r="D12" s="1025">
        <f t="shared" si="0"/>
        <v>12.350000000000001</v>
      </c>
      <c r="E12" s="1022">
        <v>14.82</v>
      </c>
      <c r="F12" s="1024">
        <f t="shared" si="1"/>
        <v>11.05</v>
      </c>
      <c r="G12" s="1022">
        <v>13.26</v>
      </c>
    </row>
    <row r="13" spans="1:13" ht="21.6" customHeight="1">
      <c r="A13" s="141"/>
      <c r="B13" s="478">
        <v>51403</v>
      </c>
      <c r="C13" s="568" t="s">
        <v>1123</v>
      </c>
      <c r="D13" s="1025">
        <f t="shared" si="0"/>
        <v>36.799999999999997</v>
      </c>
      <c r="E13" s="1022">
        <v>44.16</v>
      </c>
      <c r="F13" s="1024">
        <f t="shared" si="1"/>
        <v>32</v>
      </c>
      <c r="G13" s="1022">
        <v>38.4</v>
      </c>
    </row>
    <row r="14" spans="1:13" ht="21.6" customHeight="1">
      <c r="A14" s="141"/>
      <c r="B14" s="478">
        <v>15184</v>
      </c>
      <c r="C14" s="568" t="s">
        <v>1124</v>
      </c>
      <c r="D14" s="1025">
        <f t="shared" si="0"/>
        <v>36.799999999999997</v>
      </c>
      <c r="E14" s="1022">
        <v>44.16</v>
      </c>
      <c r="F14" s="1024">
        <f t="shared" si="1"/>
        <v>32</v>
      </c>
      <c r="G14" s="1022">
        <v>38.4</v>
      </c>
      <c r="M14" s="31"/>
    </row>
    <row r="15" spans="1:13" ht="21.6" customHeight="1">
      <c r="A15" s="141"/>
      <c r="B15" s="478">
        <v>50883</v>
      </c>
      <c r="C15" s="568" t="s">
        <v>1125</v>
      </c>
      <c r="D15" s="1025">
        <f t="shared" si="0"/>
        <v>14.9</v>
      </c>
      <c r="E15" s="1022">
        <v>17.88</v>
      </c>
      <c r="F15" s="1024">
        <f t="shared" si="1"/>
        <v>13.333333333333334</v>
      </c>
      <c r="G15" s="1022">
        <v>16</v>
      </c>
    </row>
    <row r="16" spans="1:13" ht="31.15" customHeight="1">
      <c r="A16" s="141"/>
      <c r="B16" s="478">
        <v>51609</v>
      </c>
      <c r="C16" s="924" t="s">
        <v>1693</v>
      </c>
      <c r="D16" s="1025">
        <f t="shared" si="0"/>
        <v>14.250000000000002</v>
      </c>
      <c r="E16" s="1022">
        <v>17.100000000000001</v>
      </c>
      <c r="F16" s="1024">
        <f t="shared" si="1"/>
        <v>12.750000000000002</v>
      </c>
      <c r="G16" s="1022">
        <v>15.3</v>
      </c>
    </row>
    <row r="17" spans="1:16" ht="21.6" customHeight="1">
      <c r="B17" s="478">
        <v>15196</v>
      </c>
      <c r="C17" s="569" t="s">
        <v>1126</v>
      </c>
      <c r="D17" s="1025">
        <v>15.2</v>
      </c>
      <c r="E17" s="1022">
        <v>18.239999999999998</v>
      </c>
      <c r="F17" s="1024">
        <v>13.6</v>
      </c>
      <c r="G17" s="1022">
        <v>16.3</v>
      </c>
    </row>
    <row r="18" spans="1:16" ht="21.6" customHeight="1">
      <c r="B18" s="478">
        <v>50879</v>
      </c>
      <c r="C18" s="568" t="s">
        <v>1127</v>
      </c>
      <c r="D18" s="1025">
        <f t="shared" si="0"/>
        <v>15.833333333333334</v>
      </c>
      <c r="E18" s="1022">
        <v>19</v>
      </c>
      <c r="F18" s="1024">
        <f t="shared" si="1"/>
        <v>14.166666666666668</v>
      </c>
      <c r="G18" s="1022">
        <v>17</v>
      </c>
    </row>
    <row r="19" spans="1:16" ht="21.6" customHeight="1">
      <c r="B19" s="478">
        <v>50444</v>
      </c>
      <c r="C19" s="568" t="s">
        <v>1128</v>
      </c>
      <c r="D19" s="1025">
        <f t="shared" si="0"/>
        <v>17.100000000000001</v>
      </c>
      <c r="E19" s="1022">
        <v>20.52</v>
      </c>
      <c r="F19" s="1024">
        <f t="shared" si="1"/>
        <v>15.908333333333333</v>
      </c>
      <c r="G19" s="1022">
        <v>19.09</v>
      </c>
    </row>
    <row r="20" spans="1:16" ht="21.6" customHeight="1">
      <c r="B20" s="478">
        <v>50087</v>
      </c>
      <c r="C20" s="568" t="s">
        <v>1129</v>
      </c>
      <c r="D20" s="1025">
        <f t="shared" si="0"/>
        <v>14.250000000000002</v>
      </c>
      <c r="E20" s="1022">
        <v>17.100000000000001</v>
      </c>
      <c r="F20" s="1024">
        <f t="shared" si="1"/>
        <v>12.750000000000002</v>
      </c>
      <c r="G20" s="1022">
        <v>15.3</v>
      </c>
    </row>
    <row r="21" spans="1:16" ht="33" customHeight="1">
      <c r="B21" s="478">
        <v>51606</v>
      </c>
      <c r="C21" s="924" t="s">
        <v>1694</v>
      </c>
      <c r="D21" s="1025">
        <f t="shared" si="0"/>
        <v>14.250000000000002</v>
      </c>
      <c r="E21" s="1022">
        <v>17.100000000000001</v>
      </c>
      <c r="F21" s="1024">
        <f t="shared" si="1"/>
        <v>12.750000000000002</v>
      </c>
      <c r="G21" s="1022">
        <v>15.3</v>
      </c>
    </row>
    <row r="22" spans="1:16" ht="21.6" customHeight="1">
      <c r="A22" s="141"/>
      <c r="B22" s="478">
        <v>50881</v>
      </c>
      <c r="C22" s="568" t="s">
        <v>1130</v>
      </c>
      <c r="D22" s="1025">
        <f t="shared" si="0"/>
        <v>14.9</v>
      </c>
      <c r="E22" s="1022">
        <v>17.88</v>
      </c>
      <c r="F22" s="1024">
        <f t="shared" si="1"/>
        <v>13.333333333333334</v>
      </c>
      <c r="G22" s="1022">
        <v>16</v>
      </c>
    </row>
    <row r="23" spans="1:16" ht="21.6" customHeight="1">
      <c r="A23" s="141"/>
      <c r="B23" s="478">
        <v>50251</v>
      </c>
      <c r="C23" s="568" t="s">
        <v>1131</v>
      </c>
      <c r="D23" s="1025">
        <f t="shared" si="0"/>
        <v>41.4</v>
      </c>
      <c r="E23" s="1022">
        <v>49.68</v>
      </c>
      <c r="F23" s="1024">
        <f t="shared" si="1"/>
        <v>36.000000000000007</v>
      </c>
      <c r="G23" s="1022">
        <v>43.2</v>
      </c>
    </row>
    <row r="24" spans="1:16" ht="21.6" customHeight="1">
      <c r="A24" s="141"/>
      <c r="B24" s="478">
        <v>7824</v>
      </c>
      <c r="C24" s="568" t="s">
        <v>1132</v>
      </c>
      <c r="D24" s="1025">
        <f t="shared" si="0"/>
        <v>19</v>
      </c>
      <c r="E24" s="1022">
        <v>22.8</v>
      </c>
      <c r="F24" s="1024">
        <f t="shared" si="1"/>
        <v>17</v>
      </c>
      <c r="G24" s="1022">
        <v>20.399999999999999</v>
      </c>
    </row>
    <row r="25" spans="1:16" ht="21.6" customHeight="1">
      <c r="A25" s="141"/>
      <c r="B25" s="478">
        <v>11418</v>
      </c>
      <c r="C25" s="568" t="s">
        <v>1133</v>
      </c>
      <c r="D25" s="1025">
        <f t="shared" si="0"/>
        <v>22.8</v>
      </c>
      <c r="E25" s="1022">
        <v>27.36</v>
      </c>
      <c r="F25" s="1024">
        <f t="shared" si="1"/>
        <v>20.400000000000002</v>
      </c>
      <c r="G25" s="1022">
        <v>24.48</v>
      </c>
    </row>
    <row r="26" spans="1:16" ht="21.6" customHeight="1">
      <c r="A26" s="141"/>
      <c r="B26" s="478">
        <v>15195</v>
      </c>
      <c r="C26" s="568" t="s">
        <v>1134</v>
      </c>
      <c r="D26" s="1025">
        <f t="shared" si="0"/>
        <v>20.9</v>
      </c>
      <c r="E26" s="1022">
        <v>25.08</v>
      </c>
      <c r="F26" s="1024">
        <f t="shared" si="1"/>
        <v>18.700000000000003</v>
      </c>
      <c r="G26" s="1022">
        <v>22.44</v>
      </c>
      <c r="P26" s="31"/>
    </row>
    <row r="27" spans="1:16" ht="21.6" customHeight="1">
      <c r="A27" s="141"/>
      <c r="B27" s="478">
        <v>50586</v>
      </c>
      <c r="C27" s="568" t="s">
        <v>1135</v>
      </c>
      <c r="D27" s="1025">
        <f t="shared" si="0"/>
        <v>26.808333333333337</v>
      </c>
      <c r="E27" s="1022">
        <v>32.17</v>
      </c>
      <c r="F27" s="1024">
        <f t="shared" si="1"/>
        <v>23.983333333333334</v>
      </c>
      <c r="G27" s="1022">
        <v>28.78</v>
      </c>
    </row>
    <row r="28" spans="1:16" ht="21.6" customHeight="1">
      <c r="A28" s="141"/>
      <c r="B28" s="478">
        <v>8718</v>
      </c>
      <c r="C28" s="568" t="s">
        <v>1136</v>
      </c>
      <c r="D28" s="1025">
        <f t="shared" si="0"/>
        <v>16.149999999999999</v>
      </c>
      <c r="E28" s="1022">
        <v>19.38</v>
      </c>
      <c r="F28" s="1024">
        <f t="shared" si="1"/>
        <v>14.450000000000001</v>
      </c>
      <c r="G28" s="1022">
        <v>17.34</v>
      </c>
    </row>
    <row r="29" spans="1:16" ht="21.6" customHeight="1">
      <c r="A29" s="141"/>
      <c r="B29" s="478">
        <v>50884</v>
      </c>
      <c r="C29" s="568" t="s">
        <v>1137</v>
      </c>
      <c r="D29" s="1025">
        <f t="shared" si="0"/>
        <v>20.858333333333334</v>
      </c>
      <c r="E29" s="1022">
        <v>25.03</v>
      </c>
      <c r="F29" s="1024">
        <f t="shared" si="1"/>
        <v>18.658333333333335</v>
      </c>
      <c r="G29" s="1022">
        <v>22.39</v>
      </c>
    </row>
    <row r="30" spans="1:16" ht="21.6" customHeight="1">
      <c r="A30" s="141"/>
      <c r="B30" s="478">
        <v>8702</v>
      </c>
      <c r="C30" s="568" t="s">
        <v>1138</v>
      </c>
      <c r="D30" s="1025">
        <f t="shared" si="0"/>
        <v>17.100000000000001</v>
      </c>
      <c r="E30" s="1022">
        <v>20.52</v>
      </c>
      <c r="F30" s="1024">
        <f t="shared" si="1"/>
        <v>15.3</v>
      </c>
      <c r="G30" s="1022">
        <v>18.36</v>
      </c>
    </row>
    <row r="31" spans="1:16" ht="21.6" customHeight="1">
      <c r="A31" s="141"/>
      <c r="B31" s="478">
        <v>50678</v>
      </c>
      <c r="C31" s="568" t="s">
        <v>1139</v>
      </c>
      <c r="D31" s="1025">
        <f t="shared" si="0"/>
        <v>27.599999999999998</v>
      </c>
      <c r="E31" s="1022">
        <v>33.119999999999997</v>
      </c>
      <c r="F31" s="1024">
        <f t="shared" si="1"/>
        <v>24</v>
      </c>
      <c r="G31" s="1022">
        <v>28.8</v>
      </c>
    </row>
    <row r="32" spans="1:16" ht="21.6" customHeight="1">
      <c r="A32" s="141"/>
      <c r="B32" s="478">
        <v>50676</v>
      </c>
      <c r="C32" s="568" t="s">
        <v>1140</v>
      </c>
      <c r="D32" s="1025">
        <f t="shared" si="0"/>
        <v>28.75</v>
      </c>
      <c r="E32" s="1022">
        <v>34.5</v>
      </c>
      <c r="F32" s="1024">
        <f t="shared" si="1"/>
        <v>25</v>
      </c>
      <c r="G32" s="1022">
        <v>30</v>
      </c>
    </row>
    <row r="33" spans="1:7" ht="21.6" customHeight="1">
      <c r="A33" s="141"/>
      <c r="B33" s="478">
        <v>15505</v>
      </c>
      <c r="C33" s="568" t="s">
        <v>1141</v>
      </c>
      <c r="D33" s="1025">
        <f t="shared" si="0"/>
        <v>22.8</v>
      </c>
      <c r="E33" s="1022">
        <v>27.36</v>
      </c>
      <c r="F33" s="1024">
        <f t="shared" si="1"/>
        <v>20.400000000000002</v>
      </c>
      <c r="G33" s="1022">
        <v>24.48</v>
      </c>
    </row>
    <row r="34" spans="1:7" ht="21.6" customHeight="1">
      <c r="A34" s="141"/>
      <c r="B34" s="478">
        <v>50679</v>
      </c>
      <c r="C34" s="924" t="s">
        <v>1142</v>
      </c>
      <c r="D34" s="1025">
        <f t="shared" si="0"/>
        <v>31.05</v>
      </c>
      <c r="E34" s="1022">
        <v>37.26</v>
      </c>
      <c r="F34" s="1024">
        <f t="shared" si="1"/>
        <v>27</v>
      </c>
      <c r="G34" s="1022">
        <v>32.4</v>
      </c>
    </row>
    <row r="35" spans="1:7" ht="21.6" customHeight="1">
      <c r="A35" s="141"/>
      <c r="B35" s="478">
        <v>50680</v>
      </c>
      <c r="C35" s="568" t="s">
        <v>1143</v>
      </c>
      <c r="D35" s="1025">
        <f t="shared" si="0"/>
        <v>59.800000000000004</v>
      </c>
      <c r="E35" s="1022">
        <v>71.760000000000005</v>
      </c>
      <c r="F35" s="1024">
        <f t="shared" si="1"/>
        <v>52</v>
      </c>
      <c r="G35" s="1022">
        <v>62.4</v>
      </c>
    </row>
    <row r="36" spans="1:7" ht="21.6" customHeight="1">
      <c r="A36" s="141"/>
      <c r="B36" s="478">
        <v>51604</v>
      </c>
      <c r="C36" s="568" t="s">
        <v>1144</v>
      </c>
      <c r="D36" s="1025">
        <f t="shared" si="0"/>
        <v>19.950000000000003</v>
      </c>
      <c r="E36" s="1022">
        <v>23.94</v>
      </c>
      <c r="F36" s="1024">
        <f t="shared" si="1"/>
        <v>18.791666666666668</v>
      </c>
      <c r="G36" s="1022">
        <v>22.55</v>
      </c>
    </row>
    <row r="37" spans="1:7" ht="21.6" customHeight="1">
      <c r="A37" s="141"/>
      <c r="B37" s="478">
        <v>50682</v>
      </c>
      <c r="C37" s="568" t="s">
        <v>1145</v>
      </c>
      <c r="D37" s="1025">
        <f t="shared" si="0"/>
        <v>71.300000000000011</v>
      </c>
      <c r="E37" s="1022">
        <v>85.56</v>
      </c>
      <c r="F37" s="1024">
        <f t="shared" si="1"/>
        <v>62.000000000000007</v>
      </c>
      <c r="G37" s="1022">
        <v>74.400000000000006</v>
      </c>
    </row>
    <row r="38" spans="1:7" ht="21.6" customHeight="1">
      <c r="A38" s="141"/>
      <c r="B38" s="478">
        <v>8713</v>
      </c>
      <c r="C38" s="568" t="s">
        <v>1146</v>
      </c>
      <c r="D38" s="1025">
        <f t="shared" si="0"/>
        <v>24.2</v>
      </c>
      <c r="E38" s="1022">
        <v>29.04</v>
      </c>
      <c r="F38" s="1024">
        <f t="shared" si="1"/>
        <v>22</v>
      </c>
      <c r="G38" s="1022">
        <v>26.4</v>
      </c>
    </row>
    <row r="39" spans="1:7" ht="21.6" customHeight="1">
      <c r="A39" s="141"/>
      <c r="B39" s="478">
        <v>50589</v>
      </c>
      <c r="C39" s="568" t="s">
        <v>1147</v>
      </c>
      <c r="D39" s="1025">
        <f t="shared" si="0"/>
        <v>39.900000000000006</v>
      </c>
      <c r="E39" s="1022">
        <v>47.88</v>
      </c>
      <c r="F39" s="1024">
        <f t="shared" si="1"/>
        <v>35.700000000000003</v>
      </c>
      <c r="G39" s="1022">
        <v>42.84</v>
      </c>
    </row>
    <row r="40" spans="1:7" ht="39" customHeight="1">
      <c r="A40" s="141"/>
      <c r="B40" s="1496" t="s">
        <v>1638</v>
      </c>
      <c r="C40" s="1497"/>
      <c r="D40" s="1497"/>
      <c r="E40" s="1497"/>
      <c r="F40" s="1497"/>
      <c r="G40" s="1497"/>
    </row>
    <row r="41" spans="1:7" s="968" customFormat="1" ht="30.75" customHeight="1">
      <c r="A41" s="141"/>
      <c r="B41" s="969"/>
      <c r="C41" s="972"/>
      <c r="D41" s="1026" t="s">
        <v>1695</v>
      </c>
      <c r="E41" s="1026" t="s">
        <v>1695</v>
      </c>
      <c r="F41" s="431" t="s">
        <v>418</v>
      </c>
      <c r="G41" s="432" t="s">
        <v>418</v>
      </c>
    </row>
    <row r="42" spans="1:7" ht="48" customHeight="1">
      <c r="A42" s="141"/>
      <c r="B42" s="1047" t="s">
        <v>1</v>
      </c>
      <c r="C42" s="894" t="s">
        <v>1116</v>
      </c>
      <c r="D42" s="954" t="s">
        <v>1148</v>
      </c>
      <c r="E42" s="954" t="s">
        <v>1149</v>
      </c>
      <c r="F42" s="954" t="s">
        <v>1148</v>
      </c>
      <c r="G42" s="954" t="s">
        <v>1149</v>
      </c>
    </row>
    <row r="43" spans="1:7" ht="24" customHeight="1">
      <c r="A43" s="141"/>
      <c r="B43" s="478">
        <v>11681</v>
      </c>
      <c r="C43" s="1019" t="s">
        <v>1150</v>
      </c>
      <c r="D43" s="1023">
        <f t="shared" si="0"/>
        <v>15.2</v>
      </c>
      <c r="E43" s="1022">
        <v>18.239999999999998</v>
      </c>
      <c r="F43" s="1023">
        <f t="shared" si="1"/>
        <v>13.600000000000001</v>
      </c>
      <c r="G43" s="1022">
        <v>16.32</v>
      </c>
    </row>
    <row r="44" spans="1:7" ht="24" customHeight="1">
      <c r="A44" s="141"/>
      <c r="B44" s="478">
        <v>50874</v>
      </c>
      <c r="C44" s="1019" t="s">
        <v>1151</v>
      </c>
      <c r="D44" s="1023">
        <f t="shared" si="0"/>
        <v>14.9</v>
      </c>
      <c r="E44" s="1022">
        <v>17.88</v>
      </c>
      <c r="F44" s="1024">
        <f t="shared" si="1"/>
        <v>13.333333333333334</v>
      </c>
      <c r="G44" s="1022">
        <v>16</v>
      </c>
    </row>
    <row r="45" spans="1:7" ht="24" customHeight="1">
      <c r="A45" s="141"/>
      <c r="B45" s="570">
        <v>11616</v>
      </c>
      <c r="C45" s="1020" t="s">
        <v>1152</v>
      </c>
      <c r="D45" s="1023">
        <v>16.2</v>
      </c>
      <c r="E45" s="1022">
        <v>19.440000000000001</v>
      </c>
      <c r="F45" s="1023">
        <v>15.3</v>
      </c>
      <c r="G45" s="1022">
        <v>18.36</v>
      </c>
    </row>
    <row r="46" spans="1:7" ht="26.25" customHeight="1">
      <c r="A46" s="141"/>
      <c r="B46" s="571">
        <v>11752</v>
      </c>
      <c r="C46" s="1021" t="s">
        <v>1153</v>
      </c>
      <c r="D46" s="1023">
        <f t="shared" si="0"/>
        <v>19.950000000000003</v>
      </c>
      <c r="E46" s="1022">
        <v>23.94</v>
      </c>
      <c r="F46" s="1023">
        <f t="shared" si="1"/>
        <v>17.850000000000001</v>
      </c>
      <c r="G46" s="1022">
        <v>21.42</v>
      </c>
    </row>
    <row r="47" spans="1:7" ht="26.45" customHeight="1">
      <c r="A47" s="141"/>
      <c r="B47" s="478">
        <v>15131</v>
      </c>
      <c r="C47" s="1019" t="s">
        <v>1154</v>
      </c>
      <c r="D47" s="1023">
        <f t="shared" si="0"/>
        <v>20.9</v>
      </c>
      <c r="E47" s="1022">
        <v>25.08</v>
      </c>
      <c r="F47" s="1023">
        <f t="shared" si="1"/>
        <v>18.700000000000003</v>
      </c>
      <c r="G47" s="1022">
        <v>22.44</v>
      </c>
    </row>
    <row r="48" spans="1:7" ht="21.6" customHeight="1">
      <c r="A48" s="141"/>
      <c r="B48" s="478">
        <v>50585</v>
      </c>
      <c r="C48" s="1019" t="s">
        <v>1155</v>
      </c>
      <c r="D48" s="1023">
        <f t="shared" si="0"/>
        <v>21.85</v>
      </c>
      <c r="E48" s="1022">
        <v>26.22</v>
      </c>
      <c r="F48" s="1023">
        <f t="shared" si="1"/>
        <v>19.55</v>
      </c>
      <c r="G48" s="1022">
        <v>23.46</v>
      </c>
    </row>
    <row r="49" spans="1:7" ht="23.45" customHeight="1">
      <c r="A49" s="141"/>
      <c r="B49" s="478">
        <v>51603</v>
      </c>
      <c r="C49" s="1019" t="s">
        <v>1156</v>
      </c>
      <c r="D49" s="1023">
        <f t="shared" si="0"/>
        <v>23.75</v>
      </c>
      <c r="E49" s="1022">
        <v>28.5</v>
      </c>
      <c r="F49" s="1024">
        <f t="shared" si="1"/>
        <v>22.366666666666667</v>
      </c>
      <c r="G49" s="1022">
        <v>26.84</v>
      </c>
    </row>
    <row r="50" spans="1:7" ht="25.15" customHeight="1">
      <c r="A50" s="141"/>
      <c r="B50" s="478">
        <v>11753</v>
      </c>
      <c r="C50" s="1019" t="s">
        <v>1157</v>
      </c>
      <c r="D50" s="1023">
        <f t="shared" si="0"/>
        <v>34.200000000000003</v>
      </c>
      <c r="E50" s="1022">
        <v>41.04</v>
      </c>
      <c r="F50" s="1023">
        <f t="shared" si="1"/>
        <v>30.6</v>
      </c>
      <c r="G50" s="1022">
        <v>36.72</v>
      </c>
    </row>
    <row r="51" spans="1:7" ht="24" customHeight="1">
      <c r="A51" s="141"/>
      <c r="B51" s="1041">
        <v>11614</v>
      </c>
      <c r="C51" s="1042" t="s">
        <v>1158</v>
      </c>
      <c r="D51" s="1043">
        <f t="shared" si="0"/>
        <v>40.85</v>
      </c>
      <c r="E51" s="1044">
        <v>49.02</v>
      </c>
      <c r="F51" s="1043">
        <f t="shared" si="1"/>
        <v>36.550000000000004</v>
      </c>
      <c r="G51" s="1044">
        <v>43.86</v>
      </c>
    </row>
    <row r="52" spans="1:7" ht="42" customHeight="1">
      <c r="A52" s="141"/>
      <c r="B52" s="1470" t="s">
        <v>1639</v>
      </c>
      <c r="C52" s="1470"/>
      <c r="D52" s="1470"/>
      <c r="E52" s="1470"/>
      <c r="F52" s="1470"/>
      <c r="G52" s="1470"/>
    </row>
    <row r="53" spans="1:7" s="968" customFormat="1" ht="29.25" customHeight="1">
      <c r="A53" s="141"/>
      <c r="B53" s="1030"/>
      <c r="C53" s="1030"/>
      <c r="D53" s="1039" t="s">
        <v>1695</v>
      </c>
      <c r="E53" s="1039" t="s">
        <v>1695</v>
      </c>
      <c r="F53" s="1040" t="s">
        <v>418</v>
      </c>
      <c r="G53" s="1040" t="s">
        <v>418</v>
      </c>
    </row>
    <row r="54" spans="1:7" ht="57">
      <c r="B54" s="454" t="s">
        <v>1</v>
      </c>
      <c r="C54" s="940" t="s">
        <v>1116</v>
      </c>
      <c r="D54" s="964" t="s">
        <v>1148</v>
      </c>
      <c r="E54" s="964" t="s">
        <v>1149</v>
      </c>
      <c r="F54" s="964" t="s">
        <v>1148</v>
      </c>
      <c r="G54" s="964" t="s">
        <v>1149</v>
      </c>
    </row>
    <row r="55" spans="1:7" ht="26.45" customHeight="1">
      <c r="B55" s="572">
        <v>51140</v>
      </c>
      <c r="C55" s="573" t="s">
        <v>1159</v>
      </c>
      <c r="D55" s="941">
        <f>E55/1.2</f>
        <v>11.4</v>
      </c>
      <c r="E55" s="942">
        <v>13.68</v>
      </c>
      <c r="F55" s="941">
        <f>G55/1.2</f>
        <v>10.200000000000001</v>
      </c>
      <c r="G55" s="941">
        <v>12.24</v>
      </c>
    </row>
    <row r="56" spans="1:7" ht="21.6" customHeight="1">
      <c r="B56" s="572">
        <v>4798</v>
      </c>
      <c r="C56" s="573" t="s">
        <v>1160</v>
      </c>
      <c r="D56" s="941">
        <f>E56/1.2</f>
        <v>12.5</v>
      </c>
      <c r="E56" s="943">
        <v>15</v>
      </c>
      <c r="F56" s="941">
        <f>G56/1.2</f>
        <v>11</v>
      </c>
      <c r="G56" s="943">
        <v>13.2</v>
      </c>
    </row>
    <row r="57" spans="1:7" ht="21" customHeight="1">
      <c r="B57" s="572">
        <v>50089</v>
      </c>
      <c r="C57" s="573" t="s">
        <v>1161</v>
      </c>
      <c r="D57" s="941">
        <f>E57/1.2</f>
        <v>21.85</v>
      </c>
      <c r="E57" s="943">
        <v>26.22</v>
      </c>
      <c r="F57" s="941">
        <f>G57/1.2</f>
        <v>19.55</v>
      </c>
      <c r="G57" s="943">
        <v>23.46</v>
      </c>
    </row>
    <row r="58" spans="1:7" ht="55.5" customHeight="1">
      <c r="B58" s="1470" t="s">
        <v>1670</v>
      </c>
      <c r="C58" s="1470"/>
      <c r="D58" s="1470"/>
      <c r="E58" s="1470"/>
      <c r="F58" s="1470"/>
      <c r="G58" s="1470"/>
    </row>
    <row r="59" spans="1:7" s="968" customFormat="1" ht="34.5" customHeight="1">
      <c r="B59" s="1030"/>
      <c r="C59" s="1030"/>
      <c r="D59" s="1039" t="s">
        <v>1695</v>
      </c>
      <c r="E59" s="1039" t="s">
        <v>1695</v>
      </c>
      <c r="F59" s="1040" t="s">
        <v>418</v>
      </c>
      <c r="G59" s="1040" t="s">
        <v>418</v>
      </c>
    </row>
    <row r="60" spans="1:7" ht="51" customHeight="1">
      <c r="B60" s="805" t="s">
        <v>1</v>
      </c>
      <c r="C60" s="804" t="s">
        <v>1116</v>
      </c>
      <c r="D60" s="981" t="s">
        <v>1148</v>
      </c>
      <c r="E60" s="1045" t="s">
        <v>1149</v>
      </c>
      <c r="F60" s="964" t="s">
        <v>1148</v>
      </c>
      <c r="G60" s="964" t="s">
        <v>1149</v>
      </c>
    </row>
    <row r="61" spans="1:7" ht="33.6" customHeight="1">
      <c r="B61" s="577">
        <v>50872</v>
      </c>
      <c r="C61" s="925" t="s">
        <v>1634</v>
      </c>
      <c r="D61" s="948">
        <f t="shared" ref="D61:D66" si="2">E61/1.2</f>
        <v>16.149999999999999</v>
      </c>
      <c r="E61" s="1046">
        <v>19.38</v>
      </c>
      <c r="F61" s="948">
        <f t="shared" ref="F61:F66" si="3">G61/1.2</f>
        <v>14.450000000000001</v>
      </c>
      <c r="G61" s="949">
        <v>17.34</v>
      </c>
    </row>
    <row r="62" spans="1:7" ht="33.6" customHeight="1">
      <c r="B62" s="577">
        <v>50183</v>
      </c>
      <c r="C62" s="925" t="s">
        <v>1635</v>
      </c>
      <c r="D62" s="578">
        <f t="shared" si="2"/>
        <v>18.05</v>
      </c>
      <c r="E62" s="944">
        <v>21.66</v>
      </c>
      <c r="F62" s="948">
        <f t="shared" si="3"/>
        <v>16.149999999999999</v>
      </c>
      <c r="G62" s="949">
        <v>19.38</v>
      </c>
    </row>
    <row r="63" spans="1:7" ht="34.15" customHeight="1">
      <c r="B63" s="577">
        <v>50872</v>
      </c>
      <c r="C63" s="925" t="s">
        <v>1669</v>
      </c>
      <c r="D63" s="950">
        <f t="shared" si="2"/>
        <v>15.891666666666667</v>
      </c>
      <c r="E63" s="944">
        <v>19.07</v>
      </c>
      <c r="F63" s="951">
        <f t="shared" si="3"/>
        <v>14.216666666666667</v>
      </c>
      <c r="G63" s="949">
        <v>17.059999999999999</v>
      </c>
    </row>
    <row r="64" spans="1:7" ht="36" customHeight="1">
      <c r="B64" s="574">
        <v>10517</v>
      </c>
      <c r="C64" s="437" t="s">
        <v>1163</v>
      </c>
      <c r="D64" s="436">
        <f t="shared" si="2"/>
        <v>20.7</v>
      </c>
      <c r="E64" s="945">
        <v>24.84</v>
      </c>
      <c r="F64" s="948">
        <f t="shared" si="3"/>
        <v>18.399999999999999</v>
      </c>
      <c r="G64" s="949">
        <v>22.08</v>
      </c>
    </row>
    <row r="65" spans="1:7" ht="35.25" customHeight="1">
      <c r="B65" s="581">
        <v>50809</v>
      </c>
      <c r="C65" s="582" t="s">
        <v>1164</v>
      </c>
      <c r="D65" s="583">
        <f t="shared" si="2"/>
        <v>21.85</v>
      </c>
      <c r="E65" s="946">
        <v>26.22</v>
      </c>
      <c r="F65" s="948">
        <f t="shared" si="3"/>
        <v>19.55</v>
      </c>
      <c r="G65" s="949">
        <v>23.46</v>
      </c>
    </row>
    <row r="66" spans="1:7" ht="39.75" customHeight="1">
      <c r="B66" s="411">
        <v>51206</v>
      </c>
      <c r="C66" s="584" t="s">
        <v>1165</v>
      </c>
      <c r="D66" s="411">
        <f t="shared" si="2"/>
        <v>25.650000000000002</v>
      </c>
      <c r="E66" s="947">
        <v>30.78</v>
      </c>
      <c r="F66" s="948">
        <f t="shared" si="3"/>
        <v>22.95</v>
      </c>
      <c r="G66" s="949">
        <v>27.54</v>
      </c>
    </row>
    <row r="67" spans="1:7" ht="54.75" customHeight="1">
      <c r="B67" s="1479" t="s">
        <v>1640</v>
      </c>
      <c r="C67" s="1480"/>
      <c r="D67" s="1480"/>
      <c r="E67" s="1480"/>
      <c r="F67" s="1480"/>
      <c r="G67" s="1480"/>
    </row>
    <row r="68" spans="1:7" s="968" customFormat="1" ht="30.75" customHeight="1">
      <c r="B68" s="1030"/>
      <c r="C68" s="1030"/>
      <c r="D68" s="1026" t="s">
        <v>1695</v>
      </c>
      <c r="E68" s="1026" t="s">
        <v>1695</v>
      </c>
      <c r="F68" s="431" t="s">
        <v>418</v>
      </c>
      <c r="G68" s="432" t="s">
        <v>418</v>
      </c>
    </row>
    <row r="69" spans="1:7" ht="47.25" customHeight="1">
      <c r="A69" s="141"/>
      <c r="B69" s="806" t="s">
        <v>1</v>
      </c>
      <c r="C69" s="803" t="s">
        <v>1116</v>
      </c>
      <c r="D69" s="954" t="s">
        <v>1148</v>
      </c>
      <c r="E69" s="954" t="s">
        <v>1149</v>
      </c>
      <c r="F69" s="954" t="s">
        <v>1148</v>
      </c>
      <c r="G69" s="954" t="s">
        <v>1149</v>
      </c>
    </row>
    <row r="70" spans="1:7" ht="33.6" customHeight="1">
      <c r="A70" s="141"/>
      <c r="B70" s="579">
        <v>50184</v>
      </c>
      <c r="C70" s="952" t="s">
        <v>1166</v>
      </c>
      <c r="D70" s="948">
        <f t="shared" ref="D70:D76" si="4">E70/1.2</f>
        <v>14.250000000000002</v>
      </c>
      <c r="E70" s="956">
        <v>17.100000000000001</v>
      </c>
      <c r="F70" s="948">
        <f t="shared" ref="F70:F76" si="5">G70/1.2</f>
        <v>12.750000000000002</v>
      </c>
      <c r="G70" s="949">
        <v>15.3</v>
      </c>
    </row>
    <row r="71" spans="1:7" ht="36.75" customHeight="1">
      <c r="A71" s="141"/>
      <c r="B71" s="411">
        <v>50673</v>
      </c>
      <c r="C71" s="960" t="s">
        <v>1671</v>
      </c>
      <c r="D71" s="959">
        <f t="shared" si="4"/>
        <v>13.816666666666666</v>
      </c>
      <c r="E71" s="958">
        <v>16.579999999999998</v>
      </c>
      <c r="F71" s="951">
        <f t="shared" si="5"/>
        <v>12.016666666666667</v>
      </c>
      <c r="G71" s="949">
        <v>14.42</v>
      </c>
    </row>
    <row r="72" spans="1:7" ht="38.450000000000003" customHeight="1">
      <c r="A72" s="141"/>
      <c r="B72" s="411">
        <v>10980</v>
      </c>
      <c r="C72" s="953" t="s">
        <v>1167</v>
      </c>
      <c r="D72" s="957">
        <f t="shared" si="4"/>
        <v>19.950000000000003</v>
      </c>
      <c r="E72" s="926">
        <v>23.94</v>
      </c>
      <c r="F72" s="948">
        <f t="shared" si="5"/>
        <v>16.8</v>
      </c>
      <c r="G72" s="949">
        <v>20.16</v>
      </c>
    </row>
    <row r="73" spans="1:7" ht="38.450000000000003" customHeight="1">
      <c r="A73" s="141"/>
      <c r="B73" s="411">
        <v>51137</v>
      </c>
      <c r="C73" s="960" t="s">
        <v>1672</v>
      </c>
      <c r="D73" s="957">
        <f t="shared" si="4"/>
        <v>19</v>
      </c>
      <c r="E73" s="958">
        <v>22.8</v>
      </c>
      <c r="F73" s="948">
        <f t="shared" si="5"/>
        <v>17</v>
      </c>
      <c r="G73" s="949">
        <v>20.399999999999999</v>
      </c>
    </row>
    <row r="74" spans="1:7" ht="38.450000000000003" customHeight="1">
      <c r="A74" s="141"/>
      <c r="B74" s="411">
        <v>50675</v>
      </c>
      <c r="C74" s="960" t="s">
        <v>1673</v>
      </c>
      <c r="D74" s="959">
        <f t="shared" si="4"/>
        <v>26.841666666666669</v>
      </c>
      <c r="E74" s="958">
        <v>32.21</v>
      </c>
      <c r="F74" s="951">
        <f t="shared" si="5"/>
        <v>23.341666666666669</v>
      </c>
      <c r="G74" s="949">
        <v>28.01</v>
      </c>
    </row>
    <row r="75" spans="1:7" ht="38.450000000000003" customHeight="1">
      <c r="A75" s="141"/>
      <c r="B75" s="411">
        <v>50186</v>
      </c>
      <c r="C75" s="960" t="s">
        <v>1674</v>
      </c>
      <c r="D75" s="959">
        <f t="shared" si="4"/>
        <v>25.650000000000002</v>
      </c>
      <c r="E75" s="926">
        <v>30.78</v>
      </c>
      <c r="F75" s="948">
        <f t="shared" si="5"/>
        <v>22.95</v>
      </c>
      <c r="G75" s="949">
        <v>27.54</v>
      </c>
    </row>
    <row r="76" spans="1:7" ht="42.6" customHeight="1">
      <c r="A76" s="141"/>
      <c r="B76" s="411">
        <v>50582</v>
      </c>
      <c r="C76" s="960" t="s">
        <v>1675</v>
      </c>
      <c r="D76" s="959">
        <f t="shared" si="4"/>
        <v>24.700000000000003</v>
      </c>
      <c r="E76" s="958">
        <v>29.64</v>
      </c>
      <c r="F76" s="948">
        <f t="shared" si="5"/>
        <v>22.1</v>
      </c>
      <c r="G76" s="949">
        <v>26.52</v>
      </c>
    </row>
    <row r="77" spans="1:7" ht="15.75">
      <c r="B77" s="927" t="s">
        <v>865</v>
      </c>
      <c r="C77" s="962" t="s">
        <v>865</v>
      </c>
      <c r="D77" s="962" t="s">
        <v>865</v>
      </c>
      <c r="E77" s="963" t="s">
        <v>865</v>
      </c>
    </row>
    <row r="78" spans="1:7" ht="45.75" customHeight="1">
      <c r="B78" s="1475" t="s">
        <v>1641</v>
      </c>
      <c r="C78" s="1475"/>
      <c r="D78" s="1475"/>
      <c r="E78" s="1475"/>
      <c r="F78" s="1475"/>
      <c r="G78" s="1475"/>
    </row>
    <row r="79" spans="1:7" s="968" customFormat="1" ht="30.75" customHeight="1">
      <c r="B79" s="1028"/>
      <c r="C79" s="1029"/>
      <c r="D79" s="1026" t="s">
        <v>1695</v>
      </c>
      <c r="E79" s="1026" t="s">
        <v>1695</v>
      </c>
      <c r="F79" s="431" t="s">
        <v>418</v>
      </c>
      <c r="G79" s="432" t="s">
        <v>418</v>
      </c>
    </row>
    <row r="80" spans="1:7" ht="57">
      <c r="A80" s="141"/>
      <c r="B80" s="806" t="s">
        <v>1</v>
      </c>
      <c r="C80" s="803" t="s">
        <v>1116</v>
      </c>
      <c r="D80" s="954" t="s">
        <v>1148</v>
      </c>
      <c r="E80" s="954" t="s">
        <v>1149</v>
      </c>
      <c r="F80" s="954" t="s">
        <v>1148</v>
      </c>
      <c r="G80" s="954" t="s">
        <v>1149</v>
      </c>
    </row>
    <row r="81" spans="1:7" ht="31.5">
      <c r="A81" s="141"/>
      <c r="B81" s="579">
        <v>11421</v>
      </c>
      <c r="C81" s="965" t="s">
        <v>1676</v>
      </c>
      <c r="D81" s="579">
        <f>E81/1.2</f>
        <v>11.7</v>
      </c>
      <c r="E81" s="961">
        <v>14.04</v>
      </c>
      <c r="F81" s="966">
        <f>G81/1.2</f>
        <v>10.4</v>
      </c>
      <c r="G81" s="966">
        <v>12.48</v>
      </c>
    </row>
    <row r="82" spans="1:7" ht="33" customHeight="1">
      <c r="A82" s="141"/>
      <c r="B82" s="590">
        <v>10508</v>
      </c>
      <c r="C82" s="584" t="s">
        <v>1168</v>
      </c>
      <c r="D82" s="590">
        <f>E82/1.2</f>
        <v>15.2</v>
      </c>
      <c r="E82" s="961">
        <v>18.239999999999998</v>
      </c>
      <c r="F82" s="966">
        <f>G82/1.2</f>
        <v>13.600000000000001</v>
      </c>
      <c r="G82" s="966">
        <v>16.32</v>
      </c>
    </row>
    <row r="83" spans="1:7" ht="33" customHeight="1">
      <c r="A83" s="141"/>
      <c r="B83" s="590">
        <v>51484</v>
      </c>
      <c r="C83" s="584" t="s">
        <v>1169</v>
      </c>
      <c r="D83" s="591">
        <f>E83/1.2</f>
        <v>14.250000000000002</v>
      </c>
      <c r="E83" s="961">
        <v>17.100000000000001</v>
      </c>
      <c r="F83" s="966">
        <f>G83/1.2</f>
        <v>12.750000000000002</v>
      </c>
      <c r="G83" s="966">
        <v>15.3</v>
      </c>
    </row>
    <row r="84" spans="1:7" ht="33" customHeight="1">
      <c r="A84" s="141"/>
      <c r="B84" s="590">
        <v>11275</v>
      </c>
      <c r="C84" s="584" t="s">
        <v>1170</v>
      </c>
      <c r="D84" s="591">
        <f>E84/1.2</f>
        <v>18.05</v>
      </c>
      <c r="E84" s="961">
        <v>21.66</v>
      </c>
      <c r="F84" s="966">
        <f t="shared" ref="F84:F126" si="6">G84/1.2</f>
        <v>16.149999999999999</v>
      </c>
      <c r="G84" s="966">
        <v>19.38</v>
      </c>
    </row>
    <row r="85" spans="1:7" ht="33" customHeight="1">
      <c r="A85" s="141"/>
      <c r="B85" s="590">
        <v>11422</v>
      </c>
      <c r="C85" s="584" t="s">
        <v>1171</v>
      </c>
      <c r="D85" s="591">
        <f t="shared" ref="D85:D126" si="7">E85/1.2</f>
        <v>17.100000000000001</v>
      </c>
      <c r="E85" s="961">
        <v>20.52</v>
      </c>
      <c r="F85" s="966">
        <f t="shared" si="6"/>
        <v>15.3</v>
      </c>
      <c r="G85" s="966">
        <v>18.36</v>
      </c>
    </row>
    <row r="86" spans="1:7" ht="33" customHeight="1">
      <c r="A86" s="141"/>
      <c r="B86" s="590">
        <v>51147</v>
      </c>
      <c r="C86" s="584" t="s">
        <v>1172</v>
      </c>
      <c r="D86" s="591">
        <f t="shared" si="7"/>
        <v>16.149999999999999</v>
      </c>
      <c r="E86" s="961">
        <v>19.38</v>
      </c>
      <c r="F86" s="966">
        <f t="shared" si="6"/>
        <v>14.450000000000001</v>
      </c>
      <c r="G86" s="966">
        <v>17.34</v>
      </c>
    </row>
    <row r="87" spans="1:7" ht="33" customHeight="1">
      <c r="A87" s="141"/>
      <c r="B87" s="411">
        <v>51483</v>
      </c>
      <c r="C87" s="584" t="s">
        <v>1173</v>
      </c>
      <c r="D87" s="591">
        <f t="shared" si="7"/>
        <v>11.4</v>
      </c>
      <c r="E87" s="961">
        <v>13.68</v>
      </c>
      <c r="F87" s="966">
        <f t="shared" si="6"/>
        <v>10.200000000000001</v>
      </c>
      <c r="G87" s="966">
        <v>12.24</v>
      </c>
    </row>
    <row r="88" spans="1:7" ht="33" customHeight="1">
      <c r="A88" s="141"/>
      <c r="B88" s="411">
        <v>50076</v>
      </c>
      <c r="C88" s="584" t="s">
        <v>1174</v>
      </c>
      <c r="D88" s="591">
        <f t="shared" si="7"/>
        <v>17.900000000000002</v>
      </c>
      <c r="E88" s="961">
        <v>21.48</v>
      </c>
      <c r="F88" s="966">
        <f t="shared" si="6"/>
        <v>16.016666666666666</v>
      </c>
      <c r="G88" s="966">
        <v>19.22</v>
      </c>
    </row>
    <row r="89" spans="1:7" ht="31.15" customHeight="1">
      <c r="A89" s="141"/>
      <c r="B89" s="411">
        <v>51761</v>
      </c>
      <c r="C89" s="584" t="s">
        <v>1175</v>
      </c>
      <c r="D89" s="591">
        <f t="shared" si="7"/>
        <v>17.100000000000001</v>
      </c>
      <c r="E89" s="961">
        <v>20.52</v>
      </c>
      <c r="F89" s="966">
        <f t="shared" si="6"/>
        <v>15.3</v>
      </c>
      <c r="G89" s="966">
        <v>18.36</v>
      </c>
    </row>
    <row r="90" spans="1:7" ht="34.9" customHeight="1">
      <c r="A90" s="141"/>
      <c r="B90" s="411">
        <v>50870</v>
      </c>
      <c r="C90" s="584" t="s">
        <v>1176</v>
      </c>
      <c r="D90" s="591">
        <f t="shared" si="7"/>
        <v>18.666666666666668</v>
      </c>
      <c r="E90" s="961">
        <v>22.4</v>
      </c>
      <c r="F90" s="966">
        <f t="shared" si="6"/>
        <v>15.108333333333333</v>
      </c>
      <c r="G90" s="966">
        <v>18.13</v>
      </c>
    </row>
    <row r="91" spans="1:7" ht="34.15" customHeight="1">
      <c r="A91" s="141"/>
      <c r="B91" s="411">
        <v>51663</v>
      </c>
      <c r="C91" s="584" t="s">
        <v>1177</v>
      </c>
      <c r="D91" s="591">
        <f t="shared" si="7"/>
        <v>18.05</v>
      </c>
      <c r="E91" s="961">
        <v>21.66</v>
      </c>
      <c r="F91" s="966">
        <f t="shared" si="6"/>
        <v>16.149999999999999</v>
      </c>
      <c r="G91" s="966">
        <v>19.38</v>
      </c>
    </row>
    <row r="92" spans="1:7" ht="34.15" customHeight="1">
      <c r="A92" s="141"/>
      <c r="B92" s="411">
        <v>11957</v>
      </c>
      <c r="C92" s="967" t="s">
        <v>1677</v>
      </c>
      <c r="D92" s="591">
        <f t="shared" si="7"/>
        <v>14.766666666666666</v>
      </c>
      <c r="E92" s="961">
        <v>17.72</v>
      </c>
      <c r="F92" s="966">
        <f t="shared" si="6"/>
        <v>13.208333333333334</v>
      </c>
      <c r="G92" s="966">
        <v>15.85</v>
      </c>
    </row>
    <row r="93" spans="1:7" ht="34.15" customHeight="1">
      <c r="A93" s="141"/>
      <c r="B93" s="411">
        <v>51664</v>
      </c>
      <c r="C93" s="592" t="s">
        <v>1178</v>
      </c>
      <c r="D93" s="591">
        <f t="shared" si="7"/>
        <v>21.85</v>
      </c>
      <c r="E93" s="961">
        <v>26.22</v>
      </c>
      <c r="F93" s="966">
        <f t="shared" si="6"/>
        <v>19.55</v>
      </c>
      <c r="G93" s="966">
        <v>23.46</v>
      </c>
    </row>
    <row r="94" spans="1:7" ht="34.15" customHeight="1">
      <c r="A94" s="141"/>
      <c r="B94" s="411">
        <v>51607</v>
      </c>
      <c r="C94" s="584" t="s">
        <v>1179</v>
      </c>
      <c r="D94" s="591">
        <f t="shared" si="7"/>
        <v>21.85</v>
      </c>
      <c r="E94" s="961">
        <v>26.22</v>
      </c>
      <c r="F94" s="966">
        <f t="shared" si="6"/>
        <v>20.583333333333332</v>
      </c>
      <c r="G94" s="966">
        <v>24.7</v>
      </c>
    </row>
    <row r="95" spans="1:7" ht="32.450000000000003" customHeight="1">
      <c r="A95" s="141"/>
      <c r="B95" s="411">
        <v>51402</v>
      </c>
      <c r="C95" s="584" t="s">
        <v>1180</v>
      </c>
      <c r="D95" s="591">
        <f t="shared" si="7"/>
        <v>18.733333333333334</v>
      </c>
      <c r="E95" s="961">
        <v>22.48</v>
      </c>
      <c r="F95" s="966">
        <f t="shared" si="6"/>
        <v>16.291666666666668</v>
      </c>
      <c r="G95" s="966">
        <v>19.55</v>
      </c>
    </row>
    <row r="96" spans="1:7" ht="34.9" customHeight="1">
      <c r="A96" s="141"/>
      <c r="B96" s="411">
        <v>51007</v>
      </c>
      <c r="C96" s="584" t="s">
        <v>1181</v>
      </c>
      <c r="D96" s="591">
        <f t="shared" si="7"/>
        <v>24.983333333333334</v>
      </c>
      <c r="E96" s="961">
        <v>29.98</v>
      </c>
      <c r="F96" s="966">
        <f t="shared" si="6"/>
        <v>22.35</v>
      </c>
      <c r="G96" s="966">
        <v>26.82</v>
      </c>
    </row>
    <row r="97" spans="1:7" ht="34.9" customHeight="1">
      <c r="A97" s="141"/>
      <c r="B97" s="411">
        <v>51661</v>
      </c>
      <c r="C97" s="967" t="s">
        <v>1678</v>
      </c>
      <c r="D97" s="591">
        <f t="shared" si="7"/>
        <v>23.75</v>
      </c>
      <c r="E97" s="961">
        <v>28.5</v>
      </c>
      <c r="F97" s="966">
        <f t="shared" si="6"/>
        <v>21.25</v>
      </c>
      <c r="G97" s="966">
        <v>25.5</v>
      </c>
    </row>
    <row r="98" spans="1:7" ht="39.6" customHeight="1">
      <c r="A98" s="141"/>
      <c r="B98" s="411">
        <v>51015</v>
      </c>
      <c r="C98" s="584" t="s">
        <v>1182</v>
      </c>
      <c r="D98" s="591">
        <f t="shared" si="7"/>
        <v>26.983333333333338</v>
      </c>
      <c r="E98" s="961">
        <v>32.380000000000003</v>
      </c>
      <c r="F98" s="966">
        <f t="shared" si="6"/>
        <v>24.141666666666666</v>
      </c>
      <c r="G98" s="966">
        <v>28.97</v>
      </c>
    </row>
    <row r="99" spans="1:7" s="994" customFormat="1" ht="33.6" customHeight="1">
      <c r="A99" s="141"/>
      <c r="B99" s="1196">
        <v>50082</v>
      </c>
      <c r="C99" s="1197" t="s">
        <v>1183</v>
      </c>
      <c r="D99" s="1198">
        <f t="shared" si="7"/>
        <v>26.983333333333338</v>
      </c>
      <c r="E99" s="961">
        <v>32.380000000000003</v>
      </c>
      <c r="F99" s="966">
        <f t="shared" si="6"/>
        <v>24.141666666666666</v>
      </c>
      <c r="G99" s="966">
        <v>28.97</v>
      </c>
    </row>
    <row r="100" spans="1:7" ht="33.6" customHeight="1">
      <c r="A100" s="141"/>
      <c r="B100" s="411">
        <v>11423</v>
      </c>
      <c r="C100" s="584" t="s">
        <v>1184</v>
      </c>
      <c r="D100" s="591">
        <f t="shared" si="7"/>
        <v>27.550000000000004</v>
      </c>
      <c r="E100" s="961">
        <v>33.06</v>
      </c>
      <c r="F100" s="966">
        <f t="shared" si="6"/>
        <v>24.65</v>
      </c>
      <c r="G100" s="966">
        <v>29.58</v>
      </c>
    </row>
    <row r="101" spans="1:7" ht="33.6" customHeight="1">
      <c r="A101" s="141"/>
      <c r="B101" s="411">
        <v>11277</v>
      </c>
      <c r="C101" s="584" t="s">
        <v>1185</v>
      </c>
      <c r="D101" s="591">
        <f t="shared" si="7"/>
        <v>29.450000000000003</v>
      </c>
      <c r="E101" s="961">
        <v>35.340000000000003</v>
      </c>
      <c r="F101" s="966">
        <f t="shared" si="6"/>
        <v>26.35</v>
      </c>
      <c r="G101" s="966">
        <v>31.62</v>
      </c>
    </row>
    <row r="102" spans="1:7" ht="31.15" customHeight="1">
      <c r="A102" s="141"/>
      <c r="B102" s="411">
        <v>8951</v>
      </c>
      <c r="C102" s="584" t="s">
        <v>1186</v>
      </c>
      <c r="D102" s="591">
        <f t="shared" si="7"/>
        <v>23.75</v>
      </c>
      <c r="E102" s="961">
        <v>28.5</v>
      </c>
      <c r="F102" s="966">
        <f t="shared" si="6"/>
        <v>21.25</v>
      </c>
      <c r="G102" s="966">
        <v>25.5</v>
      </c>
    </row>
    <row r="103" spans="1:7" ht="33.6" customHeight="1">
      <c r="A103" s="141"/>
      <c r="B103" s="411">
        <v>50863</v>
      </c>
      <c r="C103" s="584" t="s">
        <v>1187</v>
      </c>
      <c r="D103" s="591">
        <f t="shared" si="7"/>
        <v>27.808333333333334</v>
      </c>
      <c r="E103" s="961">
        <v>33.369999999999997</v>
      </c>
      <c r="F103" s="966">
        <f t="shared" si="6"/>
        <v>24.883333333333333</v>
      </c>
      <c r="G103" s="966">
        <v>29.86</v>
      </c>
    </row>
    <row r="104" spans="1:7" ht="31.9" customHeight="1">
      <c r="A104" s="141"/>
      <c r="B104" s="411">
        <v>50085</v>
      </c>
      <c r="C104" s="584" t="s">
        <v>1188</v>
      </c>
      <c r="D104" s="591">
        <f t="shared" si="7"/>
        <v>29.450000000000003</v>
      </c>
      <c r="E104" s="961">
        <v>35.340000000000003</v>
      </c>
      <c r="F104" s="966">
        <f t="shared" si="6"/>
        <v>26.35</v>
      </c>
      <c r="G104" s="966">
        <v>31.62</v>
      </c>
    </row>
    <row r="105" spans="1:7" ht="31.9" customHeight="1">
      <c r="A105" s="141"/>
      <c r="B105" s="411">
        <v>50086</v>
      </c>
      <c r="C105" s="584" t="s">
        <v>1189</v>
      </c>
      <c r="D105" s="591">
        <f t="shared" si="7"/>
        <v>30.4</v>
      </c>
      <c r="E105" s="961">
        <v>36.479999999999997</v>
      </c>
      <c r="F105" s="966">
        <f t="shared" si="6"/>
        <v>27.200000000000003</v>
      </c>
      <c r="G105" s="966">
        <v>32.64</v>
      </c>
    </row>
    <row r="106" spans="1:7" ht="31.9" customHeight="1">
      <c r="A106" s="141"/>
      <c r="B106" s="411">
        <v>51762</v>
      </c>
      <c r="C106" s="584" t="s">
        <v>1190</v>
      </c>
      <c r="D106" s="591">
        <f t="shared" si="7"/>
        <v>24.700000000000003</v>
      </c>
      <c r="E106" s="961">
        <v>29.64</v>
      </c>
      <c r="F106" s="966">
        <f t="shared" si="6"/>
        <v>22.1</v>
      </c>
      <c r="G106" s="966">
        <v>26.52</v>
      </c>
    </row>
    <row r="107" spans="1:7" ht="31.9" customHeight="1">
      <c r="A107" s="141"/>
      <c r="B107" s="411">
        <v>51605</v>
      </c>
      <c r="C107" s="592" t="s">
        <v>1191</v>
      </c>
      <c r="D107" s="591">
        <f t="shared" si="7"/>
        <v>26.6</v>
      </c>
      <c r="E107" s="961">
        <v>31.92</v>
      </c>
      <c r="F107" s="966">
        <f t="shared" si="6"/>
        <v>25.05</v>
      </c>
      <c r="G107" s="966">
        <v>30.06</v>
      </c>
    </row>
    <row r="108" spans="1:7" ht="31.9" customHeight="1">
      <c r="A108" s="141"/>
      <c r="B108" s="411">
        <v>50276</v>
      </c>
      <c r="C108" s="584" t="s">
        <v>1192</v>
      </c>
      <c r="D108" s="591">
        <f t="shared" si="7"/>
        <v>33.25</v>
      </c>
      <c r="E108" s="961">
        <v>39.9</v>
      </c>
      <c r="F108" s="966">
        <f t="shared" si="6"/>
        <v>29.750000000000004</v>
      </c>
      <c r="G108" s="966">
        <v>35.700000000000003</v>
      </c>
    </row>
    <row r="109" spans="1:7" ht="33.6" customHeight="1">
      <c r="A109" s="141"/>
      <c r="B109" s="411">
        <v>11621</v>
      </c>
      <c r="C109" s="584" t="s">
        <v>1193</v>
      </c>
      <c r="D109" s="591">
        <f t="shared" si="7"/>
        <v>33.25</v>
      </c>
      <c r="E109" s="961">
        <v>39.9</v>
      </c>
      <c r="F109" s="966">
        <f t="shared" si="6"/>
        <v>29.750000000000004</v>
      </c>
      <c r="G109" s="966">
        <v>35.700000000000003</v>
      </c>
    </row>
    <row r="110" spans="1:7" ht="34.9" customHeight="1">
      <c r="A110" s="141"/>
      <c r="B110" s="411">
        <v>8956</v>
      </c>
      <c r="C110" s="584" t="s">
        <v>1194</v>
      </c>
      <c r="D110" s="591">
        <f t="shared" si="7"/>
        <v>33.25</v>
      </c>
      <c r="E110" s="961">
        <v>39.9</v>
      </c>
      <c r="F110" s="966">
        <f t="shared" si="6"/>
        <v>29.750000000000004</v>
      </c>
      <c r="G110" s="966">
        <v>35.700000000000003</v>
      </c>
    </row>
    <row r="111" spans="1:7" ht="31.9" customHeight="1">
      <c r="A111" s="141"/>
      <c r="B111" s="411">
        <v>50674</v>
      </c>
      <c r="C111" s="967" t="s">
        <v>1679</v>
      </c>
      <c r="D111" s="591">
        <f t="shared" si="7"/>
        <v>27.541666666666664</v>
      </c>
      <c r="E111" s="961">
        <v>33.049999999999997</v>
      </c>
      <c r="F111" s="966">
        <f t="shared" si="6"/>
        <v>23.95</v>
      </c>
      <c r="G111" s="966">
        <v>28.74</v>
      </c>
    </row>
    <row r="112" spans="1:7" ht="30.6" customHeight="1">
      <c r="A112" s="141"/>
      <c r="B112" s="411">
        <v>51191</v>
      </c>
      <c r="C112" s="584" t="s">
        <v>1195</v>
      </c>
      <c r="D112" s="591">
        <f t="shared" si="7"/>
        <v>31.349999999999998</v>
      </c>
      <c r="E112" s="961">
        <v>37.619999999999997</v>
      </c>
      <c r="F112" s="966">
        <f t="shared" si="6"/>
        <v>28.049999999999997</v>
      </c>
      <c r="G112" s="966">
        <v>33.659999999999997</v>
      </c>
    </row>
    <row r="113" spans="1:7" ht="37.15" customHeight="1">
      <c r="A113" s="141"/>
      <c r="B113" s="411">
        <v>8957</v>
      </c>
      <c r="C113" s="584" t="s">
        <v>1196</v>
      </c>
      <c r="D113" s="591">
        <f t="shared" si="7"/>
        <v>31.349999999999998</v>
      </c>
      <c r="E113" s="961">
        <v>37.619999999999997</v>
      </c>
      <c r="F113" s="966">
        <f t="shared" si="6"/>
        <v>28.049999999999997</v>
      </c>
      <c r="G113" s="966">
        <v>33.659999999999997</v>
      </c>
    </row>
    <row r="114" spans="1:7" ht="32.450000000000003" customHeight="1">
      <c r="A114" s="141"/>
      <c r="B114" s="411">
        <v>50278</v>
      </c>
      <c r="C114" s="584" t="s">
        <v>1197</v>
      </c>
      <c r="D114" s="591">
        <f t="shared" si="7"/>
        <v>37.050000000000004</v>
      </c>
      <c r="E114" s="961">
        <v>44.46</v>
      </c>
      <c r="F114" s="966">
        <f t="shared" si="6"/>
        <v>33.150000000000006</v>
      </c>
      <c r="G114" s="966">
        <v>39.78</v>
      </c>
    </row>
    <row r="115" spans="1:7" ht="31.15" customHeight="1">
      <c r="A115" s="141"/>
      <c r="B115" s="411">
        <v>11270</v>
      </c>
      <c r="C115" s="584" t="s">
        <v>1198</v>
      </c>
      <c r="D115" s="591">
        <f t="shared" si="7"/>
        <v>39.266666666666666</v>
      </c>
      <c r="E115" s="961">
        <v>47.12</v>
      </c>
      <c r="F115" s="966">
        <f t="shared" si="6"/>
        <v>35.133333333333333</v>
      </c>
      <c r="G115" s="966">
        <v>42.16</v>
      </c>
    </row>
    <row r="116" spans="1:7" ht="36" customHeight="1">
      <c r="A116" s="141"/>
      <c r="B116" s="411">
        <v>50445</v>
      </c>
      <c r="C116" s="584" t="s">
        <v>1199</v>
      </c>
      <c r="D116" s="591">
        <f t="shared" si="7"/>
        <v>39.900000000000006</v>
      </c>
      <c r="E116" s="961">
        <v>47.88</v>
      </c>
      <c r="F116" s="966">
        <f t="shared" si="6"/>
        <v>35.466666666666669</v>
      </c>
      <c r="G116" s="966">
        <v>42.56</v>
      </c>
    </row>
    <row r="117" spans="1:7" ht="36" customHeight="1">
      <c r="A117" s="141"/>
      <c r="B117" s="411">
        <v>10854</v>
      </c>
      <c r="C117" s="584" t="s">
        <v>1200</v>
      </c>
      <c r="D117" s="591">
        <f t="shared" si="7"/>
        <v>41.8</v>
      </c>
      <c r="E117" s="961">
        <v>50.16</v>
      </c>
      <c r="F117" s="966">
        <f t="shared" si="6"/>
        <v>37.400000000000006</v>
      </c>
      <c r="G117" s="966">
        <v>44.88</v>
      </c>
    </row>
    <row r="118" spans="1:7" ht="33.6" customHeight="1">
      <c r="A118" s="141"/>
      <c r="B118" s="411">
        <v>51190</v>
      </c>
      <c r="C118" s="584" t="s">
        <v>1201</v>
      </c>
      <c r="D118" s="591">
        <f t="shared" si="7"/>
        <v>42.75</v>
      </c>
      <c r="E118" s="961">
        <v>51.3</v>
      </c>
      <c r="F118" s="966">
        <f t="shared" si="6"/>
        <v>38.25</v>
      </c>
      <c r="G118" s="966">
        <v>45.9</v>
      </c>
    </row>
    <row r="119" spans="1:7" ht="34.9" customHeight="1">
      <c r="A119" s="141"/>
      <c r="B119" s="411">
        <v>50447</v>
      </c>
      <c r="C119" s="584" t="s">
        <v>1202</v>
      </c>
      <c r="D119" s="591">
        <f t="shared" si="7"/>
        <v>53.358333333333334</v>
      </c>
      <c r="E119" s="961">
        <v>64.03</v>
      </c>
      <c r="F119" s="966">
        <f t="shared" si="6"/>
        <v>47.741666666666667</v>
      </c>
      <c r="G119" s="966">
        <v>57.29</v>
      </c>
    </row>
    <row r="120" spans="1:7" ht="34.9" customHeight="1">
      <c r="A120" s="141"/>
      <c r="B120" s="411">
        <v>51662</v>
      </c>
      <c r="C120" s="584" t="s">
        <v>1203</v>
      </c>
      <c r="D120" s="591">
        <f t="shared" si="7"/>
        <v>46.550000000000004</v>
      </c>
      <c r="E120" s="961">
        <v>55.86</v>
      </c>
      <c r="F120" s="966">
        <f t="shared" si="6"/>
        <v>41.65</v>
      </c>
      <c r="G120" s="966">
        <v>49.98</v>
      </c>
    </row>
    <row r="121" spans="1:7" ht="34.9" customHeight="1">
      <c r="A121" s="141"/>
      <c r="B121" s="411">
        <v>50179</v>
      </c>
      <c r="C121" s="584" t="s">
        <v>1204</v>
      </c>
      <c r="D121" s="591">
        <f t="shared" si="7"/>
        <v>42.75</v>
      </c>
      <c r="E121" s="961">
        <v>51.3</v>
      </c>
      <c r="F121" s="966">
        <f t="shared" si="6"/>
        <v>38.25</v>
      </c>
      <c r="G121" s="966">
        <v>45.9</v>
      </c>
    </row>
    <row r="122" spans="1:7" ht="34.9" customHeight="1">
      <c r="A122" s="141"/>
      <c r="B122" s="411">
        <v>15129</v>
      </c>
      <c r="C122" s="967" t="s">
        <v>1681</v>
      </c>
      <c r="D122" s="591">
        <f t="shared" si="7"/>
        <v>42.75</v>
      </c>
      <c r="E122" s="961">
        <v>51.3</v>
      </c>
      <c r="F122" s="966">
        <f t="shared" si="6"/>
        <v>38.25</v>
      </c>
      <c r="G122" s="966">
        <v>45.9</v>
      </c>
    </row>
    <row r="123" spans="1:7" ht="33.6" customHeight="1">
      <c r="A123" s="141"/>
      <c r="B123" s="411">
        <v>11809</v>
      </c>
      <c r="C123" s="584" t="s">
        <v>1205</v>
      </c>
      <c r="D123" s="591">
        <f t="shared" si="7"/>
        <v>61.85</v>
      </c>
      <c r="E123" s="961">
        <v>74.22</v>
      </c>
      <c r="F123" s="966">
        <f t="shared" si="6"/>
        <v>55.341666666666669</v>
      </c>
      <c r="G123" s="966">
        <v>66.41</v>
      </c>
    </row>
    <row r="124" spans="1:7" ht="33.6" customHeight="1">
      <c r="A124" s="141"/>
      <c r="B124" s="411">
        <v>50442</v>
      </c>
      <c r="C124" s="584" t="s">
        <v>1206</v>
      </c>
      <c r="D124" s="591">
        <f t="shared" si="7"/>
        <v>84.55</v>
      </c>
      <c r="E124" s="961">
        <v>101.46</v>
      </c>
      <c r="F124" s="966">
        <f t="shared" si="6"/>
        <v>78.683333333333337</v>
      </c>
      <c r="G124" s="966">
        <v>94.42</v>
      </c>
    </row>
    <row r="125" spans="1:7" ht="33.6" customHeight="1">
      <c r="A125" s="141"/>
      <c r="B125" s="411">
        <v>50873</v>
      </c>
      <c r="C125" s="584" t="s">
        <v>1207</v>
      </c>
      <c r="D125" s="591">
        <f t="shared" si="7"/>
        <v>74.491666666666674</v>
      </c>
      <c r="E125" s="961">
        <v>89.39</v>
      </c>
      <c r="F125" s="966">
        <f t="shared" si="6"/>
        <v>66.650000000000006</v>
      </c>
      <c r="G125" s="966">
        <v>79.98</v>
      </c>
    </row>
    <row r="126" spans="1:7" ht="37.5" customHeight="1">
      <c r="A126" s="141"/>
      <c r="B126" s="411">
        <v>50441</v>
      </c>
      <c r="C126" s="584" t="s">
        <v>1208</v>
      </c>
      <c r="D126" s="591">
        <f t="shared" si="7"/>
        <v>85.5</v>
      </c>
      <c r="E126" s="961">
        <v>102.6</v>
      </c>
      <c r="F126" s="966">
        <f t="shared" si="6"/>
        <v>79.566666666666677</v>
      </c>
      <c r="G126" s="966">
        <v>95.48</v>
      </c>
    </row>
    <row r="127" spans="1:7" ht="55.5" customHeight="1">
      <c r="B127" s="1471" t="s">
        <v>1642</v>
      </c>
      <c r="C127" s="1472"/>
      <c r="D127" s="1472"/>
      <c r="E127" s="1474"/>
    </row>
    <row r="128" spans="1:7" ht="53.25" customHeight="1">
      <c r="B128" s="805" t="s">
        <v>1</v>
      </c>
      <c r="C128" s="804" t="s">
        <v>1116</v>
      </c>
      <c r="D128" s="804" t="s">
        <v>1590</v>
      </c>
      <c r="E128" s="804" t="s">
        <v>1591</v>
      </c>
    </row>
    <row r="129" spans="1:10" ht="31.5">
      <c r="B129" s="593">
        <v>3083</v>
      </c>
      <c r="C129" s="925" t="s">
        <v>1653</v>
      </c>
      <c r="D129" s="575">
        <v>0.42</v>
      </c>
      <c r="E129" s="580">
        <f t="shared" ref="E129:E131" si="8">D129*1.2</f>
        <v>0.504</v>
      </c>
    </row>
    <row r="130" spans="1:10" ht="40.15" customHeight="1">
      <c r="B130" s="593">
        <v>4380</v>
      </c>
      <c r="C130" s="925" t="s">
        <v>1654</v>
      </c>
      <c r="D130" s="575">
        <v>0.9</v>
      </c>
      <c r="E130" s="576">
        <f t="shared" si="8"/>
        <v>1.08</v>
      </c>
    </row>
    <row r="131" spans="1:10" ht="34.15" customHeight="1">
      <c r="B131" s="593">
        <v>3077</v>
      </c>
      <c r="C131" s="925" t="s">
        <v>1655</v>
      </c>
      <c r="D131" s="575">
        <v>0.88</v>
      </c>
      <c r="E131" s="580">
        <f t="shared" si="8"/>
        <v>1.056</v>
      </c>
    </row>
    <row r="132" spans="1:10" ht="36.75" customHeight="1">
      <c r="B132" s="593">
        <v>4842</v>
      </c>
      <c r="C132" s="925" t="s">
        <v>1656</v>
      </c>
      <c r="D132" s="575">
        <v>1.2</v>
      </c>
      <c r="E132" s="576">
        <v>1.44</v>
      </c>
    </row>
    <row r="133" spans="1:10" ht="34.5" customHeight="1">
      <c r="B133" s="1031">
        <v>5003</v>
      </c>
      <c r="C133" s="1032" t="s">
        <v>1657</v>
      </c>
      <c r="D133" s="1033">
        <v>1.49</v>
      </c>
      <c r="E133" s="1034">
        <v>1.79</v>
      </c>
    </row>
    <row r="134" spans="1:10" ht="35.25" customHeight="1">
      <c r="B134" s="1481" t="s">
        <v>1209</v>
      </c>
      <c r="C134" s="1481"/>
      <c r="D134" s="1481"/>
      <c r="E134" s="1481"/>
      <c r="F134" s="1481"/>
    </row>
    <row r="135" spans="1:10" ht="50.25" customHeight="1">
      <c r="B135" s="974" t="s">
        <v>1</v>
      </c>
      <c r="C135" s="974" t="s">
        <v>1116</v>
      </c>
      <c r="D135" s="974" t="s">
        <v>1683</v>
      </c>
      <c r="E135" s="974" t="s">
        <v>1684</v>
      </c>
      <c r="F135" s="974" t="s">
        <v>1685</v>
      </c>
    </row>
    <row r="136" spans="1:10" ht="27.6" customHeight="1">
      <c r="B136" s="1035">
        <v>50739</v>
      </c>
      <c r="C136" s="1036" t="s">
        <v>1210</v>
      </c>
      <c r="D136" s="1037" t="s">
        <v>962</v>
      </c>
      <c r="E136" s="1037">
        <f>F136/1.2</f>
        <v>21.683333333333334</v>
      </c>
      <c r="F136" s="1038">
        <v>26.02</v>
      </c>
    </row>
    <row r="137" spans="1:10" s="922" customFormat="1" ht="31.5" customHeight="1">
      <c r="B137" s="976">
        <v>11537</v>
      </c>
      <c r="C137" s="977" t="s">
        <v>1682</v>
      </c>
      <c r="D137" s="959" t="s">
        <v>947</v>
      </c>
      <c r="E137" s="959">
        <f>F137/1.2</f>
        <v>7.458333333333333</v>
      </c>
      <c r="F137" s="926">
        <v>8.9499999999999993</v>
      </c>
      <c r="G137" s="141"/>
    </row>
    <row r="138" spans="1:10" ht="31.5">
      <c r="B138" s="976">
        <v>50740</v>
      </c>
      <c r="C138" s="977" t="s">
        <v>1211</v>
      </c>
      <c r="D138" s="959" t="s">
        <v>962</v>
      </c>
      <c r="E138" s="959">
        <f>F138/1.2</f>
        <v>31.333333333333336</v>
      </c>
      <c r="F138" s="975">
        <v>37.6</v>
      </c>
    </row>
    <row r="139" spans="1:10" ht="31.5">
      <c r="B139" s="976">
        <v>50741</v>
      </c>
      <c r="C139" s="977" t="s">
        <v>1212</v>
      </c>
      <c r="D139" s="959" t="s">
        <v>962</v>
      </c>
      <c r="E139" s="959">
        <f>F139/1.2</f>
        <v>55.591666666666661</v>
      </c>
      <c r="F139" s="926">
        <v>66.709999999999994</v>
      </c>
    </row>
    <row r="140" spans="1:10" ht="34.5" customHeight="1">
      <c r="A140" s="141"/>
      <c r="B140" s="478">
        <v>3338</v>
      </c>
      <c r="C140" s="983" t="s">
        <v>1688</v>
      </c>
      <c r="D140" s="959" t="s">
        <v>947</v>
      </c>
      <c r="E140" s="959">
        <v>13.5</v>
      </c>
      <c r="F140" s="984">
        <v>16.2</v>
      </c>
      <c r="G140" s="982"/>
    </row>
    <row r="141" spans="1:10" ht="29.45" customHeight="1">
      <c r="B141" s="976">
        <v>51659</v>
      </c>
      <c r="C141" s="977" t="s">
        <v>1213</v>
      </c>
      <c r="D141" s="959" t="s">
        <v>962</v>
      </c>
      <c r="E141" s="959">
        <f>F141/1.2</f>
        <v>20.9</v>
      </c>
      <c r="F141" s="926">
        <v>25.08</v>
      </c>
      <c r="J141" s="31"/>
    </row>
    <row r="142" spans="1:10" ht="29.45" customHeight="1">
      <c r="B142" s="976">
        <v>51658</v>
      </c>
      <c r="C142" s="977" t="s">
        <v>1214</v>
      </c>
      <c r="D142" s="959" t="s">
        <v>962</v>
      </c>
      <c r="E142" s="959">
        <f>F142/1.2</f>
        <v>22.8</v>
      </c>
      <c r="F142" s="958">
        <v>27.36</v>
      </c>
    </row>
    <row r="143" spans="1:10" ht="29.45" customHeight="1">
      <c r="B143" s="976">
        <v>51657</v>
      </c>
      <c r="C143" s="977" t="s">
        <v>1215</v>
      </c>
      <c r="D143" s="959" t="s">
        <v>962</v>
      </c>
      <c r="E143" s="959">
        <f>F143/1.2</f>
        <v>38</v>
      </c>
      <c r="F143" s="958">
        <v>45.6</v>
      </c>
    </row>
    <row r="144" spans="1:10" ht="29.45" customHeight="1">
      <c r="B144" s="1479" t="s">
        <v>1216</v>
      </c>
      <c r="C144" s="1480"/>
      <c r="D144" s="1480"/>
      <c r="E144" s="1480"/>
      <c r="F144" s="1480"/>
    </row>
    <row r="145" spans="1:11" ht="46.5" customHeight="1">
      <c r="B145" s="807" t="s">
        <v>1</v>
      </c>
      <c r="C145" s="979" t="s">
        <v>1116</v>
      </c>
      <c r="D145" s="955" t="s">
        <v>1683</v>
      </c>
      <c r="E145" s="955" t="s">
        <v>1684</v>
      </c>
      <c r="F145" s="955" t="s">
        <v>1685</v>
      </c>
      <c r="H145" s="31"/>
      <c r="K145" s="31"/>
    </row>
    <row r="146" spans="1:11" ht="34.5" customHeight="1">
      <c r="B146" s="978">
        <v>51655</v>
      </c>
      <c r="C146" s="977" t="s">
        <v>1217</v>
      </c>
      <c r="D146" s="980" t="s">
        <v>947</v>
      </c>
      <c r="E146" s="948">
        <f>F146/1.2</f>
        <v>28.500000000000004</v>
      </c>
      <c r="F146" s="966">
        <v>34.200000000000003</v>
      </c>
    </row>
    <row r="147" spans="1:11" ht="37.5" customHeight="1">
      <c r="B147" s="978">
        <v>51656</v>
      </c>
      <c r="C147" s="977" t="s">
        <v>1218</v>
      </c>
      <c r="D147" s="980" t="s">
        <v>947</v>
      </c>
      <c r="E147" s="948">
        <f>F147/1.2</f>
        <v>28.500000000000004</v>
      </c>
      <c r="F147" s="966">
        <v>34.200000000000003</v>
      </c>
    </row>
    <row r="148" spans="1:11" ht="39" customHeight="1">
      <c r="B148" s="1476" t="s">
        <v>1636</v>
      </c>
      <c r="C148" s="1477"/>
      <c r="D148" s="1477"/>
      <c r="E148" s="1478"/>
    </row>
    <row r="149" spans="1:11" s="968" customFormat="1" ht="31.5" customHeight="1">
      <c r="B149" s="970"/>
      <c r="C149" s="970"/>
      <c r="D149" s="1026" t="s">
        <v>1695</v>
      </c>
      <c r="E149" s="1026" t="s">
        <v>1695</v>
      </c>
      <c r="F149" s="431" t="s">
        <v>418</v>
      </c>
      <c r="G149" s="432" t="s">
        <v>418</v>
      </c>
    </row>
    <row r="150" spans="1:11" ht="49.5" customHeight="1">
      <c r="B150" s="881" t="s">
        <v>1</v>
      </c>
      <c r="C150" s="881" t="s">
        <v>1116</v>
      </c>
      <c r="D150" s="954" t="s">
        <v>1148</v>
      </c>
      <c r="E150" s="954" t="s">
        <v>1149</v>
      </c>
      <c r="F150" s="954" t="s">
        <v>1148</v>
      </c>
      <c r="G150" s="954" t="s">
        <v>1149</v>
      </c>
    </row>
    <row r="151" spans="1:11" ht="33.6" customHeight="1">
      <c r="A151" s="141"/>
      <c r="B151" s="929">
        <v>9370</v>
      </c>
      <c r="C151" s="930" t="s">
        <v>1667</v>
      </c>
      <c r="D151" s="1013">
        <f t="shared" ref="D151:D152" si="9">E151/1.2</f>
        <v>39.900000000000006</v>
      </c>
      <c r="E151" s="933">
        <v>47.88</v>
      </c>
      <c r="F151" s="985">
        <f t="shared" ref="F151:F152" si="10">G151/1.2</f>
        <v>35.700000000000003</v>
      </c>
      <c r="G151" s="1018">
        <v>42.84</v>
      </c>
    </row>
    <row r="152" spans="1:11" ht="34.9" customHeight="1">
      <c r="A152" s="141"/>
      <c r="B152" s="929">
        <v>9369</v>
      </c>
      <c r="C152" s="930" t="s">
        <v>1668</v>
      </c>
      <c r="D152" s="1013">
        <f t="shared" si="9"/>
        <v>37.800000000000004</v>
      </c>
      <c r="E152" s="933">
        <v>45.36</v>
      </c>
      <c r="F152" s="985">
        <f t="shared" si="10"/>
        <v>33.6</v>
      </c>
      <c r="G152" s="1018">
        <v>40.32</v>
      </c>
    </row>
    <row r="153" spans="1:11" ht="32.450000000000003" customHeight="1">
      <c r="A153" s="141"/>
      <c r="B153" s="931">
        <v>15197</v>
      </c>
      <c r="C153" s="932" t="s">
        <v>1664</v>
      </c>
      <c r="D153" s="1013">
        <f>E153/1.2</f>
        <v>32.299999999999997</v>
      </c>
      <c r="E153" s="1018">
        <v>38.76</v>
      </c>
      <c r="F153" s="985">
        <f>G153/1.2</f>
        <v>28.900000000000002</v>
      </c>
      <c r="G153" s="1018">
        <v>34.68</v>
      </c>
    </row>
    <row r="154" spans="1:11" ht="37.5" customHeight="1">
      <c r="A154" s="141"/>
      <c r="B154" s="931">
        <v>15198</v>
      </c>
      <c r="C154" s="932" t="s">
        <v>1666</v>
      </c>
      <c r="D154" s="1013">
        <f t="shared" ref="D154:D169" si="11">E154/1.2</f>
        <v>38.950000000000003</v>
      </c>
      <c r="E154" s="1018">
        <v>46.74</v>
      </c>
      <c r="F154" s="985">
        <f t="shared" ref="F154:F169" si="12">G154/1.2</f>
        <v>34.85</v>
      </c>
      <c r="G154" s="1018">
        <v>41.82</v>
      </c>
    </row>
    <row r="155" spans="1:11" ht="33" customHeight="1">
      <c r="A155" s="141"/>
      <c r="B155" s="931">
        <v>15199</v>
      </c>
      <c r="C155" s="932" t="s">
        <v>1665</v>
      </c>
      <c r="D155" s="1013">
        <f t="shared" si="11"/>
        <v>51.300000000000004</v>
      </c>
      <c r="E155" s="1018">
        <v>61.56</v>
      </c>
      <c r="F155" s="985">
        <f t="shared" si="12"/>
        <v>45.9</v>
      </c>
      <c r="G155" s="1018">
        <v>55.08</v>
      </c>
    </row>
    <row r="156" spans="1:11" ht="35.25" customHeight="1">
      <c r="B156" s="931">
        <v>15202</v>
      </c>
      <c r="C156" s="932" t="s">
        <v>1662</v>
      </c>
      <c r="D156" s="1013">
        <f t="shared" si="11"/>
        <v>37.050000000000004</v>
      </c>
      <c r="E156" s="933">
        <v>44.46</v>
      </c>
      <c r="F156" s="985">
        <f t="shared" si="12"/>
        <v>33.150000000000006</v>
      </c>
      <c r="G156" s="1018">
        <v>39.78</v>
      </c>
    </row>
    <row r="157" spans="1:11" ht="35.25" customHeight="1">
      <c r="B157" s="931">
        <v>15203</v>
      </c>
      <c r="C157" s="932" t="s">
        <v>1663</v>
      </c>
      <c r="D157" s="1013">
        <f t="shared" si="11"/>
        <v>37.050000000000004</v>
      </c>
      <c r="E157" s="933">
        <v>44.46</v>
      </c>
      <c r="F157" s="985">
        <f t="shared" si="12"/>
        <v>33.150000000000006</v>
      </c>
      <c r="G157" s="1018">
        <v>39.78</v>
      </c>
    </row>
    <row r="158" spans="1:11" ht="32.450000000000003" customHeight="1">
      <c r="A158" s="141"/>
      <c r="B158" s="934">
        <v>10862</v>
      </c>
      <c r="C158" s="935" t="s">
        <v>1646</v>
      </c>
      <c r="D158" s="1014">
        <f t="shared" si="11"/>
        <v>56.050000000000004</v>
      </c>
      <c r="E158" s="1010">
        <v>67.260000000000005</v>
      </c>
      <c r="F158" s="1014">
        <f t="shared" si="12"/>
        <v>50.15</v>
      </c>
      <c r="G158" s="1010">
        <v>60.18</v>
      </c>
    </row>
    <row r="159" spans="1:11" ht="33.75" customHeight="1">
      <c r="A159" s="141"/>
      <c r="B159" s="934">
        <v>51660</v>
      </c>
      <c r="C159" s="935" t="s">
        <v>1648</v>
      </c>
      <c r="D159" s="1014">
        <f t="shared" si="11"/>
        <v>51.300000000000004</v>
      </c>
      <c r="E159" s="1010">
        <v>61.56</v>
      </c>
      <c r="F159" s="1014">
        <f t="shared" si="12"/>
        <v>45.9</v>
      </c>
      <c r="G159" s="1010">
        <v>55.08</v>
      </c>
    </row>
    <row r="160" spans="1:11" ht="33" customHeight="1">
      <c r="A160" s="141"/>
      <c r="B160" s="934">
        <v>9379</v>
      </c>
      <c r="C160" s="935" t="s">
        <v>1647</v>
      </c>
      <c r="D160" s="1014">
        <f t="shared" si="11"/>
        <v>65.55</v>
      </c>
      <c r="E160" s="1010">
        <v>78.66</v>
      </c>
      <c r="F160" s="1014">
        <f t="shared" si="12"/>
        <v>58.65</v>
      </c>
      <c r="G160" s="1010">
        <v>70.38</v>
      </c>
    </row>
    <row r="161" spans="1:13" ht="33" customHeight="1">
      <c r="A161" s="141"/>
      <c r="B161" s="934">
        <v>9504</v>
      </c>
      <c r="C161" s="935" t="s">
        <v>1650</v>
      </c>
      <c r="D161" s="1014">
        <f t="shared" si="11"/>
        <v>66.5</v>
      </c>
      <c r="E161" s="1010">
        <v>79.8</v>
      </c>
      <c r="F161" s="1014">
        <f t="shared" si="12"/>
        <v>59.500000000000007</v>
      </c>
      <c r="G161" s="1010">
        <v>71.400000000000006</v>
      </c>
    </row>
    <row r="162" spans="1:13" ht="36" customHeight="1">
      <c r="A162" s="141"/>
      <c r="B162" s="934">
        <v>11750</v>
      </c>
      <c r="C162" s="935" t="s">
        <v>1649</v>
      </c>
      <c r="D162" s="1014">
        <f t="shared" si="11"/>
        <v>128.25</v>
      </c>
      <c r="E162" s="1010">
        <v>153.9</v>
      </c>
      <c r="F162" s="1014">
        <f t="shared" si="12"/>
        <v>114.75</v>
      </c>
      <c r="G162" s="1010">
        <v>137.69999999999999</v>
      </c>
    </row>
    <row r="163" spans="1:13" ht="33" customHeight="1">
      <c r="A163" s="141"/>
      <c r="B163" s="934">
        <v>50801</v>
      </c>
      <c r="C163" s="1008" t="s">
        <v>1690</v>
      </c>
      <c r="D163" s="1014">
        <f>E163/1.2</f>
        <v>76.95</v>
      </c>
      <c r="E163" s="1010">
        <v>92.34</v>
      </c>
      <c r="F163" s="1014">
        <f>G163/1.2</f>
        <v>68.850000000000009</v>
      </c>
      <c r="G163" s="1010">
        <v>82.62</v>
      </c>
    </row>
    <row r="164" spans="1:13" ht="25.5" customHeight="1">
      <c r="B164" s="936">
        <v>15200</v>
      </c>
      <c r="C164" s="937" t="s">
        <v>1658</v>
      </c>
      <c r="D164" s="1015">
        <f t="shared" si="11"/>
        <v>35.15</v>
      </c>
      <c r="E164" s="820">
        <v>42.18</v>
      </c>
      <c r="F164" s="1015">
        <f t="shared" si="12"/>
        <v>31.450000000000003</v>
      </c>
      <c r="G164" s="820">
        <v>37.74</v>
      </c>
    </row>
    <row r="165" spans="1:13" ht="21.6" customHeight="1">
      <c r="B165" s="936">
        <v>9476</v>
      </c>
      <c r="C165" s="937" t="s">
        <v>1659</v>
      </c>
      <c r="D165" s="1015">
        <f t="shared" si="11"/>
        <v>44.65</v>
      </c>
      <c r="E165" s="820">
        <v>53.58</v>
      </c>
      <c r="F165" s="1015">
        <f t="shared" si="12"/>
        <v>39.950000000000003</v>
      </c>
      <c r="G165" s="820">
        <v>47.94</v>
      </c>
    </row>
    <row r="166" spans="1:13" ht="34.5" customHeight="1">
      <c r="B166" s="936">
        <v>15201</v>
      </c>
      <c r="C166" s="937" t="s">
        <v>1660</v>
      </c>
      <c r="D166" s="1015">
        <f t="shared" si="11"/>
        <v>44.65</v>
      </c>
      <c r="E166" s="820">
        <v>53.58</v>
      </c>
      <c r="F166" s="1015">
        <f t="shared" si="12"/>
        <v>39.950000000000003</v>
      </c>
      <c r="G166" s="820">
        <v>47.94</v>
      </c>
    </row>
    <row r="167" spans="1:13" s="968" customFormat="1" ht="33" customHeight="1">
      <c r="A167" s="141"/>
      <c r="B167" s="938">
        <v>10863</v>
      </c>
      <c r="C167" s="1009" t="s">
        <v>1661</v>
      </c>
      <c r="D167" s="1016">
        <f>E167/1.2</f>
        <v>79.2</v>
      </c>
      <c r="E167" s="1011">
        <v>95.04</v>
      </c>
      <c r="F167" s="1016">
        <f>G167/1.2</f>
        <v>74.800000000000011</v>
      </c>
      <c r="G167" s="1011">
        <v>89.76</v>
      </c>
    </row>
    <row r="168" spans="1:13" ht="29.45" customHeight="1">
      <c r="A168" s="141"/>
      <c r="B168" s="938">
        <v>8955</v>
      </c>
      <c r="C168" s="939" t="s">
        <v>1651</v>
      </c>
      <c r="D168" s="1017">
        <f t="shared" si="11"/>
        <v>38.333333333333336</v>
      </c>
      <c r="E168" s="1011">
        <v>46</v>
      </c>
      <c r="F168" s="1017">
        <f t="shared" si="12"/>
        <v>34.166666666666671</v>
      </c>
      <c r="G168" s="1011">
        <v>41</v>
      </c>
    </row>
    <row r="169" spans="1:13" ht="34.5" customHeight="1">
      <c r="A169" s="141"/>
      <c r="B169" s="938">
        <v>10106</v>
      </c>
      <c r="C169" s="939" t="s">
        <v>1652</v>
      </c>
      <c r="D169" s="1017">
        <f t="shared" si="11"/>
        <v>55.875</v>
      </c>
      <c r="E169" s="1012">
        <v>67.05</v>
      </c>
      <c r="F169" s="1017">
        <f t="shared" si="12"/>
        <v>50</v>
      </c>
      <c r="G169" s="1011">
        <v>60</v>
      </c>
    </row>
    <row r="170" spans="1:13" ht="51" customHeight="1">
      <c r="B170" s="1471" t="s">
        <v>1643</v>
      </c>
      <c r="C170" s="1472"/>
      <c r="D170" s="1472"/>
      <c r="E170" s="1473"/>
      <c r="F170" s="596"/>
    </row>
    <row r="171" spans="1:13" ht="50.25" customHeight="1">
      <c r="B171" s="808" t="s">
        <v>1</v>
      </c>
      <c r="C171" s="808" t="s">
        <v>1219</v>
      </c>
      <c r="D171" s="1027" t="s">
        <v>1696</v>
      </c>
      <c r="E171" s="1027" t="s">
        <v>1697</v>
      </c>
      <c r="F171" s="588"/>
    </row>
    <row r="172" spans="1:13" ht="36.6" customHeight="1">
      <c r="B172" s="597">
        <v>51644</v>
      </c>
      <c r="C172" s="584" t="s">
        <v>1220</v>
      </c>
      <c r="D172" s="579">
        <v>57</v>
      </c>
      <c r="E172" s="589" t="s">
        <v>1221</v>
      </c>
      <c r="F172" s="588"/>
      <c r="I172" s="31"/>
    </row>
    <row r="173" spans="1:13" ht="36.6" customHeight="1">
      <c r="B173" s="411">
        <v>50080</v>
      </c>
      <c r="C173" s="584" t="s">
        <v>1222</v>
      </c>
      <c r="D173" s="598">
        <v>76</v>
      </c>
      <c r="E173" s="589">
        <v>91.2</v>
      </c>
      <c r="F173" s="588"/>
    </row>
    <row r="174" spans="1:13" ht="36.6" customHeight="1">
      <c r="B174" s="411">
        <v>50079</v>
      </c>
      <c r="C174" s="584" t="s">
        <v>1223</v>
      </c>
      <c r="D174" s="598">
        <v>95</v>
      </c>
      <c r="E174" s="589">
        <v>114</v>
      </c>
      <c r="F174" s="588"/>
    </row>
    <row r="175" spans="1:13" ht="36.6" customHeight="1">
      <c r="B175" s="411">
        <v>50078</v>
      </c>
      <c r="C175" s="584" t="s">
        <v>1224</v>
      </c>
      <c r="D175" s="411">
        <v>152</v>
      </c>
      <c r="E175" s="585">
        <v>182.4</v>
      </c>
      <c r="F175" s="588"/>
      <c r="G175" s="599"/>
    </row>
    <row r="176" spans="1:13" ht="31.5">
      <c r="B176" s="411">
        <v>50077</v>
      </c>
      <c r="C176" s="584" t="s">
        <v>1225</v>
      </c>
      <c r="D176" s="411">
        <v>190</v>
      </c>
      <c r="E176" s="585">
        <v>228</v>
      </c>
      <c r="F176" s="1"/>
      <c r="M176" s="31"/>
    </row>
    <row r="177" spans="2:12" ht="54" customHeight="1">
      <c r="B177" s="1471" t="s">
        <v>1644</v>
      </c>
      <c r="C177" s="1472"/>
      <c r="D177" s="1472"/>
      <c r="E177" s="1474"/>
    </row>
    <row r="178" spans="2:12" ht="57">
      <c r="B178" s="808" t="s">
        <v>1</v>
      </c>
      <c r="C178" s="809" t="s">
        <v>1219</v>
      </c>
      <c r="D178" s="1027" t="s">
        <v>1696</v>
      </c>
      <c r="E178" s="1027" t="s">
        <v>1697</v>
      </c>
      <c r="I178" s="968"/>
      <c r="J178" s="968"/>
      <c r="K178" s="968"/>
      <c r="L178" s="968"/>
    </row>
    <row r="179" spans="2:12" ht="31.5">
      <c r="B179" s="411">
        <v>51649</v>
      </c>
      <c r="C179" s="584" t="s">
        <v>1226</v>
      </c>
      <c r="D179" s="412">
        <f t="shared" ref="D179:D182" si="13">E179/1.2</f>
        <v>13.3</v>
      </c>
      <c r="E179" s="585">
        <v>15.96</v>
      </c>
      <c r="I179" s="968"/>
      <c r="J179" s="968"/>
      <c r="K179" s="968"/>
      <c r="L179" s="968"/>
    </row>
    <row r="180" spans="2:12" ht="31.5">
      <c r="B180" s="411">
        <v>51652</v>
      </c>
      <c r="C180" s="584" t="s">
        <v>1227</v>
      </c>
      <c r="D180" s="412">
        <f t="shared" si="13"/>
        <v>13.3</v>
      </c>
      <c r="E180" s="585">
        <v>15.96</v>
      </c>
      <c r="I180" s="968"/>
      <c r="J180" s="968"/>
      <c r="K180" s="968"/>
      <c r="L180" s="968"/>
    </row>
    <row r="181" spans="2:12" ht="31.5">
      <c r="B181" s="411">
        <v>51648</v>
      </c>
      <c r="C181" s="584" t="s">
        <v>1228</v>
      </c>
      <c r="D181" s="411">
        <f t="shared" si="13"/>
        <v>14.250000000000002</v>
      </c>
      <c r="E181" s="585">
        <v>17.100000000000001</v>
      </c>
      <c r="F181" s="31"/>
      <c r="I181" s="968"/>
      <c r="J181" s="968"/>
      <c r="K181" s="968"/>
      <c r="L181" s="968"/>
    </row>
    <row r="182" spans="2:12" ht="31.5">
      <c r="B182" s="411">
        <v>51651</v>
      </c>
      <c r="C182" s="584" t="s">
        <v>1229</v>
      </c>
      <c r="D182" s="411">
        <f t="shared" si="13"/>
        <v>21.85</v>
      </c>
      <c r="E182" s="585">
        <v>26.22</v>
      </c>
      <c r="I182" s="968"/>
      <c r="J182" s="968"/>
      <c r="K182" s="968"/>
      <c r="L182" s="968"/>
    </row>
    <row r="183" spans="2:12" ht="31.5">
      <c r="B183" s="411">
        <v>51645</v>
      </c>
      <c r="C183" s="584" t="s">
        <v>1230</v>
      </c>
      <c r="D183" s="411">
        <f>E183/1.2</f>
        <v>18.05</v>
      </c>
      <c r="E183" s="585">
        <v>21.66</v>
      </c>
      <c r="I183" s="968"/>
      <c r="J183" s="968"/>
      <c r="K183" s="968"/>
      <c r="L183" s="968"/>
    </row>
    <row r="184" spans="2:12" ht="31.5">
      <c r="B184" s="411">
        <v>51647</v>
      </c>
      <c r="C184" s="584" t="s">
        <v>1231</v>
      </c>
      <c r="D184" s="412">
        <f t="shared" ref="D184:D187" si="14">E184/1.2</f>
        <v>24.700000000000003</v>
      </c>
      <c r="E184" s="585">
        <v>29.64</v>
      </c>
      <c r="I184" s="968"/>
      <c r="J184" s="968"/>
      <c r="K184" s="968"/>
      <c r="L184" s="968"/>
    </row>
    <row r="185" spans="2:12" ht="31.5">
      <c r="B185" s="411">
        <v>51654</v>
      </c>
      <c r="C185" s="584" t="s">
        <v>1232</v>
      </c>
      <c r="D185" s="411">
        <f t="shared" si="14"/>
        <v>35.15</v>
      </c>
      <c r="E185" s="585">
        <v>42.18</v>
      </c>
      <c r="I185" s="968"/>
      <c r="J185" s="968"/>
      <c r="K185" s="968"/>
      <c r="L185" s="968"/>
    </row>
    <row r="186" spans="2:12" ht="31.5">
      <c r="B186" s="411">
        <v>51646</v>
      </c>
      <c r="C186" s="584" t="s">
        <v>1233</v>
      </c>
      <c r="D186" s="411">
        <f t="shared" si="14"/>
        <v>23.75</v>
      </c>
      <c r="E186" s="1049">
        <v>28.5</v>
      </c>
      <c r="I186" s="968"/>
      <c r="J186" s="968"/>
      <c r="K186" s="968"/>
      <c r="L186" s="968"/>
    </row>
    <row r="187" spans="2:12" ht="31.5">
      <c r="B187" s="411">
        <v>51650</v>
      </c>
      <c r="C187" s="584" t="s">
        <v>1234</v>
      </c>
      <c r="D187" s="411">
        <f t="shared" si="14"/>
        <v>44.65</v>
      </c>
      <c r="E187" s="585">
        <v>53.58</v>
      </c>
      <c r="I187" s="968"/>
      <c r="J187" s="968"/>
      <c r="K187" s="968"/>
      <c r="L187" s="968"/>
    </row>
    <row r="188" spans="2:12" ht="34.5" customHeight="1">
      <c r="B188" s="1498" t="s">
        <v>1645</v>
      </c>
      <c r="C188" s="1499"/>
      <c r="D188" s="1499"/>
      <c r="E188" s="1500"/>
      <c r="I188" s="968"/>
      <c r="J188" s="968"/>
      <c r="K188" s="968"/>
      <c r="L188" s="968"/>
    </row>
    <row r="189" spans="2:12" s="968" customFormat="1" ht="34.5" customHeight="1">
      <c r="B189" s="971"/>
      <c r="C189" s="971"/>
      <c r="D189" s="1026" t="s">
        <v>1695</v>
      </c>
      <c r="E189" s="1026" t="s">
        <v>1695</v>
      </c>
      <c r="F189" s="431" t="s">
        <v>418</v>
      </c>
      <c r="G189" s="432" t="s">
        <v>418</v>
      </c>
      <c r="I189" s="1050"/>
      <c r="J189" s="994"/>
    </row>
    <row r="190" spans="2:12" ht="47.25" customHeight="1">
      <c r="B190" s="454" t="s">
        <v>1</v>
      </c>
      <c r="C190" s="433" t="s">
        <v>1116</v>
      </c>
      <c r="D190" s="804" t="s">
        <v>1691</v>
      </c>
      <c r="E190" s="804" t="s">
        <v>1692</v>
      </c>
      <c r="F190" s="804" t="s">
        <v>1691</v>
      </c>
      <c r="G190" s="804" t="s">
        <v>1692</v>
      </c>
    </row>
    <row r="191" spans="2:12" ht="35.450000000000003" customHeight="1">
      <c r="B191" s="574">
        <v>10030</v>
      </c>
      <c r="C191" s="928" t="s">
        <v>1162</v>
      </c>
      <c r="D191" s="412">
        <f>E191/1.2</f>
        <v>30.033333333333335</v>
      </c>
      <c r="E191" s="576">
        <v>36.04</v>
      </c>
      <c r="F191" s="412">
        <f>G191/1.2</f>
        <v>28.283333333333331</v>
      </c>
      <c r="G191" s="576">
        <v>33.94</v>
      </c>
    </row>
    <row r="192" spans="2:12" s="877" customFormat="1" ht="18.75">
      <c r="B192" s="586"/>
      <c r="C192" s="594"/>
      <c r="D192" s="587"/>
      <c r="E192" s="595"/>
      <c r="G192" s="141"/>
    </row>
    <row r="193" spans="2:7" ht="27" customHeight="1">
      <c r="B193" s="1482" t="s">
        <v>1235</v>
      </c>
      <c r="C193" s="1483"/>
      <c r="D193" s="1483"/>
      <c r="E193" s="1483"/>
      <c r="F193" s="1483"/>
      <c r="G193" s="1483"/>
    </row>
    <row r="194" spans="2:7" ht="28.5" customHeight="1">
      <c r="B194" s="818"/>
      <c r="C194" s="818" t="s">
        <v>642</v>
      </c>
      <c r="D194" s="819" t="s">
        <v>1236</v>
      </c>
      <c r="E194" s="820" t="s">
        <v>1237</v>
      </c>
      <c r="F194" s="818" t="s">
        <v>1238</v>
      </c>
      <c r="G194" s="821" t="s">
        <v>1239</v>
      </c>
    </row>
    <row r="195" spans="2:7" ht="15.75">
      <c r="B195" s="600" t="s">
        <v>1240</v>
      </c>
      <c r="C195" s="601" t="s">
        <v>1241</v>
      </c>
      <c r="D195" s="810">
        <v>0.16</v>
      </c>
      <c r="E195" s="811" t="s">
        <v>865</v>
      </c>
      <c r="F195" s="812">
        <v>0.06</v>
      </c>
      <c r="G195" s="813">
        <v>0.2</v>
      </c>
    </row>
    <row r="196" spans="2:7" ht="15.75">
      <c r="B196" s="600" t="s">
        <v>1240</v>
      </c>
      <c r="C196" s="601" t="s">
        <v>1242</v>
      </c>
      <c r="D196" s="810">
        <v>0.17</v>
      </c>
      <c r="E196" s="811" t="s">
        <v>865</v>
      </c>
      <c r="F196" s="812">
        <v>0.06</v>
      </c>
      <c r="G196" s="813">
        <v>0.2</v>
      </c>
    </row>
    <row r="197" spans="2:7" ht="15.75">
      <c r="B197" s="600" t="s">
        <v>1240</v>
      </c>
      <c r="C197" s="601" t="s">
        <v>1243</v>
      </c>
      <c r="D197" s="810">
        <v>0.23</v>
      </c>
      <c r="E197" s="811" t="s">
        <v>865</v>
      </c>
      <c r="F197" s="812">
        <v>8.2000000000000003E-2</v>
      </c>
      <c r="G197" s="813">
        <v>0.25</v>
      </c>
    </row>
    <row r="198" spans="2:7" ht="15.75">
      <c r="B198" s="600" t="s">
        <v>1240</v>
      </c>
      <c r="C198" s="601" t="s">
        <v>1244</v>
      </c>
      <c r="D198" s="810">
        <v>0.26</v>
      </c>
      <c r="E198" s="811" t="s">
        <v>865</v>
      </c>
      <c r="F198" s="814" t="s">
        <v>865</v>
      </c>
      <c r="G198" s="813">
        <v>0.34</v>
      </c>
    </row>
    <row r="199" spans="2:7" ht="15.75">
      <c r="B199" s="600" t="s">
        <v>1240</v>
      </c>
      <c r="C199" s="601" t="s">
        <v>1245</v>
      </c>
      <c r="D199" s="810">
        <v>0.23</v>
      </c>
      <c r="E199" s="811" t="s">
        <v>865</v>
      </c>
      <c r="F199" s="812">
        <v>0.09</v>
      </c>
      <c r="G199" s="813">
        <v>0.3</v>
      </c>
    </row>
    <row r="200" spans="2:7" ht="15.75">
      <c r="B200" s="600" t="s">
        <v>1240</v>
      </c>
      <c r="C200" s="601" t="s">
        <v>1246</v>
      </c>
      <c r="D200" s="810">
        <v>0.28000000000000003</v>
      </c>
      <c r="E200" s="811" t="s">
        <v>865</v>
      </c>
      <c r="F200" s="812">
        <v>0.11</v>
      </c>
      <c r="G200" s="813">
        <v>0.31</v>
      </c>
    </row>
    <row r="201" spans="2:7" ht="15.75">
      <c r="B201" s="600" t="s">
        <v>1240</v>
      </c>
      <c r="C201" s="601" t="s">
        <v>1247</v>
      </c>
      <c r="D201" s="810">
        <v>0.36</v>
      </c>
      <c r="E201" s="811" t="s">
        <v>865</v>
      </c>
      <c r="F201" s="812">
        <v>0.14000000000000001</v>
      </c>
      <c r="G201" s="813">
        <v>0.4</v>
      </c>
    </row>
    <row r="202" spans="2:7" ht="15.75">
      <c r="B202" s="600" t="s">
        <v>1240</v>
      </c>
      <c r="C202" s="601" t="s">
        <v>1248</v>
      </c>
      <c r="D202" s="810">
        <v>0.4</v>
      </c>
      <c r="E202" s="811" t="s">
        <v>865</v>
      </c>
      <c r="F202" s="812">
        <v>0.17</v>
      </c>
      <c r="G202" s="813">
        <v>0.48</v>
      </c>
    </row>
    <row r="203" spans="2:7" ht="15.75">
      <c r="B203" s="600" t="s">
        <v>1240</v>
      </c>
      <c r="C203" s="601" t="s">
        <v>1249</v>
      </c>
      <c r="D203" s="810">
        <v>0.47</v>
      </c>
      <c r="E203" s="811" t="s">
        <v>865</v>
      </c>
      <c r="F203" s="812">
        <v>0.17</v>
      </c>
      <c r="G203" s="813">
        <v>0.52</v>
      </c>
    </row>
    <row r="204" spans="2:7" ht="15.75">
      <c r="B204" s="600" t="s">
        <v>1240</v>
      </c>
      <c r="C204" s="601" t="s">
        <v>1250</v>
      </c>
      <c r="D204" s="810">
        <v>0.57999999999999996</v>
      </c>
      <c r="E204" s="811" t="s">
        <v>865</v>
      </c>
      <c r="F204" s="812">
        <v>0.18</v>
      </c>
      <c r="G204" s="813">
        <v>0.57999999999999996</v>
      </c>
    </row>
    <row r="205" spans="2:7" ht="15.75">
      <c r="B205" s="600" t="s">
        <v>1240</v>
      </c>
      <c r="C205" s="601" t="s">
        <v>1251</v>
      </c>
      <c r="D205" s="815" t="s">
        <v>865</v>
      </c>
      <c r="E205" s="811" t="s">
        <v>865</v>
      </c>
      <c r="F205" s="812">
        <v>0.19</v>
      </c>
      <c r="G205" s="816" t="s">
        <v>865</v>
      </c>
    </row>
    <row r="206" spans="2:7" ht="15.75">
      <c r="B206" s="600" t="s">
        <v>1240</v>
      </c>
      <c r="C206" s="601" t="s">
        <v>1252</v>
      </c>
      <c r="D206" s="810">
        <v>0.53</v>
      </c>
      <c r="E206" s="817">
        <v>0.3</v>
      </c>
      <c r="F206" s="812">
        <v>0.21</v>
      </c>
      <c r="G206" s="813">
        <v>0.57999999999999996</v>
      </c>
    </row>
    <row r="207" spans="2:7" ht="15.75">
      <c r="B207" s="600" t="s">
        <v>1240</v>
      </c>
      <c r="C207" s="601" t="s">
        <v>1253</v>
      </c>
      <c r="D207" s="815" t="s">
        <v>865</v>
      </c>
      <c r="E207" s="811" t="s">
        <v>865</v>
      </c>
      <c r="F207" s="812">
        <v>0.22</v>
      </c>
      <c r="G207" s="813">
        <v>0.71</v>
      </c>
    </row>
    <row r="208" spans="2:7" ht="15.75">
      <c r="B208" s="600" t="s">
        <v>1240</v>
      </c>
      <c r="C208" s="601" t="s">
        <v>1254</v>
      </c>
      <c r="D208" s="810">
        <v>0.74</v>
      </c>
      <c r="E208" s="817">
        <v>0.5</v>
      </c>
      <c r="F208" s="812">
        <v>0.27</v>
      </c>
      <c r="G208" s="813">
        <v>0.91</v>
      </c>
    </row>
    <row r="209" spans="2:7" ht="15.75">
      <c r="B209" s="600" t="s">
        <v>1240</v>
      </c>
      <c r="C209" s="601" t="s">
        <v>1255</v>
      </c>
      <c r="D209" s="810">
        <v>0.62</v>
      </c>
      <c r="E209" s="811" t="s">
        <v>865</v>
      </c>
      <c r="F209" s="812">
        <v>0.22</v>
      </c>
      <c r="G209" s="813">
        <v>0.66</v>
      </c>
    </row>
    <row r="210" spans="2:7" ht="15.75">
      <c r="B210" s="600" t="s">
        <v>1240</v>
      </c>
      <c r="C210" s="601" t="s">
        <v>1256</v>
      </c>
      <c r="D210" s="810">
        <v>0.69</v>
      </c>
      <c r="E210" s="811" t="s">
        <v>865</v>
      </c>
      <c r="F210" s="812">
        <v>0.25</v>
      </c>
      <c r="G210" s="813">
        <v>0.8</v>
      </c>
    </row>
    <row r="211" spans="2:7" ht="15.75">
      <c r="B211" s="600" t="s">
        <v>1240</v>
      </c>
      <c r="C211" s="601" t="s">
        <v>1257</v>
      </c>
      <c r="D211" s="810">
        <v>0.9</v>
      </c>
      <c r="E211" s="811" t="s">
        <v>865</v>
      </c>
      <c r="F211" s="812">
        <v>0.35</v>
      </c>
      <c r="G211" s="813">
        <v>0.98</v>
      </c>
    </row>
    <row r="212" spans="2:7" ht="15.75">
      <c r="B212" s="600" t="s">
        <v>1240</v>
      </c>
      <c r="C212" s="601" t="s">
        <v>1258</v>
      </c>
      <c r="D212" s="815" t="s">
        <v>865</v>
      </c>
      <c r="E212" s="811" t="s">
        <v>865</v>
      </c>
      <c r="F212" s="812">
        <v>0.45</v>
      </c>
      <c r="G212" s="813">
        <v>1.4</v>
      </c>
    </row>
    <row r="213" spans="2:7" ht="15.75">
      <c r="B213" s="600" t="s">
        <v>1240</v>
      </c>
      <c r="C213" s="601" t="s">
        <v>1259</v>
      </c>
      <c r="D213" s="810">
        <v>1.8</v>
      </c>
      <c r="E213" s="811" t="s">
        <v>865</v>
      </c>
      <c r="F213" s="814" t="s">
        <v>865</v>
      </c>
      <c r="G213" s="813">
        <v>2.2000000000000002</v>
      </c>
    </row>
    <row r="214" spans="2:7" ht="15.75">
      <c r="B214" s="600" t="s">
        <v>1240</v>
      </c>
      <c r="C214" s="601" t="s">
        <v>1260</v>
      </c>
      <c r="D214" s="810">
        <v>2.7</v>
      </c>
      <c r="E214" s="811" t="s">
        <v>865</v>
      </c>
      <c r="F214" s="814" t="s">
        <v>865</v>
      </c>
      <c r="G214" s="813">
        <v>2.4</v>
      </c>
    </row>
  </sheetData>
  <mergeCells count="24">
    <mergeCell ref="B193:G193"/>
    <mergeCell ref="B1:E1"/>
    <mergeCell ref="I1:L1"/>
    <mergeCell ref="C2:E2"/>
    <mergeCell ref="J2:L2"/>
    <mergeCell ref="C3:E3"/>
    <mergeCell ref="J3:L3"/>
    <mergeCell ref="C4:E4"/>
    <mergeCell ref="J4:L4"/>
    <mergeCell ref="C5:E5"/>
    <mergeCell ref="J5:L5"/>
    <mergeCell ref="B6:G6"/>
    <mergeCell ref="B67:G67"/>
    <mergeCell ref="B40:G40"/>
    <mergeCell ref="B188:E188"/>
    <mergeCell ref="B52:G52"/>
    <mergeCell ref="B58:G58"/>
    <mergeCell ref="B170:E170"/>
    <mergeCell ref="B177:E177"/>
    <mergeCell ref="B78:G78"/>
    <mergeCell ref="B127:E127"/>
    <mergeCell ref="B148:E148"/>
    <mergeCell ref="B144:F144"/>
    <mergeCell ref="B134:F134"/>
  </mergeCells>
  <pageMargins left="0.70078740157480324" right="0.70078740157480324" top="0.75196850393700787" bottom="0.75196850393700787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M155"/>
  <sheetViews>
    <sheetView topLeftCell="A22" workbookViewId="0">
      <selection activeCell="E48" sqref="E48"/>
    </sheetView>
  </sheetViews>
  <sheetFormatPr defaultColWidth="12.5703125" defaultRowHeight="15.75" customHeight="1"/>
  <cols>
    <col min="1" max="1" width="5" customWidth="1"/>
    <col min="2" max="2" width="9.42578125" customWidth="1"/>
    <col min="3" max="3" width="11.140625" customWidth="1"/>
    <col min="4" max="4" width="11.5703125" customWidth="1"/>
    <col min="5" max="5" width="48.28515625" customWidth="1"/>
    <col min="6" max="6" width="12.140625" customWidth="1"/>
    <col min="7" max="7" width="14.140625" customWidth="1"/>
    <col min="8" max="8" width="15.28515625" bestFit="1"/>
    <col min="11" max="11" width="14.28515625" customWidth="1"/>
  </cols>
  <sheetData>
    <row r="1" spans="1:10" ht="25.15" customHeight="1">
      <c r="A1" s="368" t="s">
        <v>7</v>
      </c>
      <c r="B1" s="1422" t="s">
        <v>161</v>
      </c>
      <c r="C1" s="1324"/>
      <c r="D1" s="1324"/>
      <c r="E1" s="1324"/>
      <c r="F1" s="368"/>
      <c r="G1" s="368"/>
      <c r="H1" s="368"/>
      <c r="I1" s="368"/>
      <c r="J1" s="368"/>
    </row>
    <row r="2" spans="1:10" ht="15.75" customHeight="1">
      <c r="A2" s="395"/>
      <c r="B2" s="370" t="s">
        <v>162</v>
      </c>
      <c r="C2" s="1423" t="s">
        <v>163</v>
      </c>
      <c r="D2" s="1324"/>
      <c r="E2" s="1326"/>
      <c r="F2" s="368"/>
      <c r="G2" s="368"/>
      <c r="H2" s="368"/>
      <c r="I2" s="368"/>
      <c r="J2" s="368"/>
    </row>
    <row r="3" spans="1:10" ht="15.75" customHeight="1">
      <c r="A3" s="395"/>
      <c r="B3" s="370" t="s">
        <v>164</v>
      </c>
      <c r="C3" s="1424"/>
      <c r="D3" s="1324"/>
      <c r="E3" s="1326"/>
      <c r="F3" s="368"/>
      <c r="G3" s="368"/>
      <c r="H3" s="368"/>
      <c r="I3" s="368"/>
      <c r="J3" s="368"/>
    </row>
    <row r="4" spans="1:10" ht="15.75" customHeight="1">
      <c r="A4" s="395"/>
      <c r="B4" s="370" t="s">
        <v>165</v>
      </c>
      <c r="C4" s="1424" t="s">
        <v>166</v>
      </c>
      <c r="D4" s="1324"/>
      <c r="E4" s="1326"/>
      <c r="F4" s="368"/>
      <c r="G4" s="368"/>
      <c r="H4" s="368"/>
      <c r="I4" s="368"/>
      <c r="J4" s="368"/>
    </row>
    <row r="5" spans="1:10" ht="15.75" customHeight="1">
      <c r="A5" s="369"/>
      <c r="B5" s="370" t="s">
        <v>167</v>
      </c>
      <c r="C5" s="1523" t="s">
        <v>168</v>
      </c>
      <c r="D5" s="1524"/>
      <c r="E5" s="1347"/>
      <c r="F5" s="368"/>
      <c r="G5" s="368"/>
      <c r="H5" s="368"/>
      <c r="I5" s="368"/>
      <c r="J5" s="368"/>
    </row>
    <row r="6" spans="1:10" ht="30.75" customHeight="1">
      <c r="A6" s="366"/>
      <c r="B6" s="369"/>
      <c r="C6" s="1511" t="s">
        <v>1261</v>
      </c>
      <c r="D6" s="1512"/>
      <c r="E6" s="1512"/>
      <c r="F6" s="1512"/>
      <c r="G6" s="1512"/>
      <c r="H6" s="1512"/>
      <c r="I6" s="1512"/>
      <c r="J6" s="1282"/>
    </row>
    <row r="7" spans="1:10" ht="15.75" customHeight="1">
      <c r="A7" s="366"/>
      <c r="B7" s="366"/>
      <c r="C7" s="1513" t="s">
        <v>1262</v>
      </c>
      <c r="D7" s="1514"/>
      <c r="E7" s="1514"/>
      <c r="F7" s="1514"/>
      <c r="G7" s="1514"/>
      <c r="H7" s="1514"/>
      <c r="I7" s="1514"/>
      <c r="J7" s="1515"/>
    </row>
    <row r="8" spans="1:10" ht="15.75" customHeight="1">
      <c r="A8" s="366"/>
      <c r="B8" s="369"/>
      <c r="C8" s="1516" t="s">
        <v>758</v>
      </c>
      <c r="D8" s="1514"/>
      <c r="E8" s="1514"/>
      <c r="F8" s="1514"/>
      <c r="G8" s="1514"/>
      <c r="H8" s="1514"/>
      <c r="I8" s="1514"/>
      <c r="J8" s="1515"/>
    </row>
    <row r="9" spans="1:10" ht="15.75" customHeight="1">
      <c r="A9" s="366"/>
      <c r="B9" s="369"/>
      <c r="C9" s="1517" t="s">
        <v>1263</v>
      </c>
      <c r="D9" s="1518"/>
      <c r="E9" s="1518"/>
      <c r="F9" s="1518"/>
      <c r="G9" s="1518"/>
      <c r="H9" s="1518"/>
      <c r="I9" s="1518"/>
      <c r="J9" s="1519"/>
    </row>
    <row r="10" spans="1:10" ht="36" customHeight="1">
      <c r="A10" s="366"/>
      <c r="B10" s="369"/>
      <c r="C10" s="396"/>
      <c r="D10" s="396"/>
      <c r="E10" s="602"/>
      <c r="F10" s="603"/>
      <c r="G10" s="399" t="s">
        <v>1264</v>
      </c>
      <c r="H10" s="399" t="s">
        <v>1264</v>
      </c>
      <c r="I10" s="398" t="s">
        <v>418</v>
      </c>
      <c r="J10" s="398" t="s">
        <v>418</v>
      </c>
    </row>
    <row r="11" spans="1:10" ht="57.75" customHeight="1">
      <c r="A11" s="366"/>
      <c r="B11" s="369"/>
      <c r="C11" s="804" t="s">
        <v>1</v>
      </c>
      <c r="D11" s="804" t="s">
        <v>942</v>
      </c>
      <c r="E11" s="804" t="s">
        <v>1592</v>
      </c>
      <c r="F11" s="804" t="s">
        <v>1319</v>
      </c>
      <c r="G11" s="804" t="s">
        <v>762</v>
      </c>
      <c r="H11" s="804" t="s">
        <v>1265</v>
      </c>
      <c r="I11" s="804" t="s">
        <v>762</v>
      </c>
      <c r="J11" s="804" t="s">
        <v>1265</v>
      </c>
    </row>
    <row r="12" spans="1:10" ht="19.5" customHeight="1">
      <c r="A12" s="366"/>
      <c r="B12" s="369"/>
      <c r="C12" s="604">
        <v>50283</v>
      </c>
      <c r="D12" s="604">
        <v>25</v>
      </c>
      <c r="E12" s="605" t="s">
        <v>1266</v>
      </c>
      <c r="F12" s="604">
        <v>100</v>
      </c>
      <c r="G12" s="1138">
        <v>38</v>
      </c>
      <c r="H12" s="1139">
        <v>45.6</v>
      </c>
      <c r="I12" s="1138">
        <f t="shared" ref="I12:I28" si="0">J12/1.2</f>
        <v>34</v>
      </c>
      <c r="J12" s="1139">
        <v>40.799999999999997</v>
      </c>
    </row>
    <row r="13" spans="1:10" ht="19.5" customHeight="1">
      <c r="A13" s="366"/>
      <c r="B13" s="369"/>
      <c r="C13" s="606">
        <v>51561</v>
      </c>
      <c r="D13" s="606">
        <v>35</v>
      </c>
      <c r="E13" s="605" t="s">
        <v>1267</v>
      </c>
      <c r="F13" s="606">
        <v>250</v>
      </c>
      <c r="G13" s="1140">
        <v>44.65</v>
      </c>
      <c r="H13" s="1141">
        <v>53.58</v>
      </c>
      <c r="I13" s="1140">
        <f t="shared" si="0"/>
        <v>39.950000000000003</v>
      </c>
      <c r="J13" s="1142">
        <v>47.94</v>
      </c>
    </row>
    <row r="14" spans="1:10" ht="19.5" customHeight="1">
      <c r="A14" s="366"/>
      <c r="B14" s="369"/>
      <c r="C14" s="606">
        <v>11370</v>
      </c>
      <c r="D14" s="606">
        <v>35</v>
      </c>
      <c r="E14" s="605" t="s">
        <v>1268</v>
      </c>
      <c r="F14" s="606">
        <v>250</v>
      </c>
      <c r="G14" s="1140">
        <v>44.8</v>
      </c>
      <c r="H14" s="1141">
        <f t="shared" ref="H14:H79" si="1">G14*1.2</f>
        <v>53.76</v>
      </c>
      <c r="I14" s="1140">
        <v>40.6</v>
      </c>
      <c r="J14" s="1142">
        <f t="shared" ref="J14:J78" si="2">I14*1.2</f>
        <v>48.72</v>
      </c>
    </row>
    <row r="15" spans="1:10" ht="19.5" customHeight="1">
      <c r="A15" s="366"/>
      <c r="B15" s="369"/>
      <c r="C15" s="606">
        <v>15147</v>
      </c>
      <c r="D15" s="606">
        <v>30</v>
      </c>
      <c r="E15" s="605" t="s">
        <v>1269</v>
      </c>
      <c r="F15" s="606">
        <v>250</v>
      </c>
      <c r="G15" s="1140">
        <v>46.93</v>
      </c>
      <c r="H15" s="1141">
        <f t="shared" si="1"/>
        <v>56.315999999999995</v>
      </c>
      <c r="I15" s="1140">
        <v>41.99</v>
      </c>
      <c r="J15" s="1142">
        <v>50.39</v>
      </c>
    </row>
    <row r="16" spans="1:10" ht="19.5" customHeight="1">
      <c r="A16" s="366"/>
      <c r="B16" s="369"/>
      <c r="C16" s="606">
        <v>51463</v>
      </c>
      <c r="D16" s="606">
        <v>30</v>
      </c>
      <c r="E16" s="605" t="s">
        <v>1270</v>
      </c>
      <c r="F16" s="606">
        <v>250</v>
      </c>
      <c r="G16" s="1140">
        <v>51.3</v>
      </c>
      <c r="H16" s="1141">
        <v>61.56</v>
      </c>
      <c r="I16" s="1140">
        <v>45.9</v>
      </c>
      <c r="J16" s="1142">
        <v>55.08</v>
      </c>
    </row>
    <row r="17" spans="1:10" ht="19.5" customHeight="1">
      <c r="A17" s="366"/>
      <c r="B17" s="369"/>
      <c r="C17" s="606">
        <v>51617</v>
      </c>
      <c r="D17" s="606">
        <v>35</v>
      </c>
      <c r="E17" s="605" t="s">
        <v>1270</v>
      </c>
      <c r="F17" s="606">
        <v>250</v>
      </c>
      <c r="G17" s="1140">
        <v>53.58</v>
      </c>
      <c r="H17" s="1141">
        <v>64.3</v>
      </c>
      <c r="I17" s="1140">
        <f t="shared" si="0"/>
        <v>47.94166666666667</v>
      </c>
      <c r="J17" s="1142">
        <v>57.53</v>
      </c>
    </row>
    <row r="18" spans="1:10" ht="19.5" customHeight="1">
      <c r="A18" s="366"/>
      <c r="B18" s="369"/>
      <c r="C18" s="606">
        <v>51867</v>
      </c>
      <c r="D18" s="606">
        <v>30</v>
      </c>
      <c r="E18" s="605" t="s">
        <v>1271</v>
      </c>
      <c r="F18" s="606">
        <v>250</v>
      </c>
      <c r="G18" s="1140">
        <v>62.32</v>
      </c>
      <c r="H18" s="1141">
        <v>74.78</v>
      </c>
      <c r="I18" s="1140">
        <f>J18/1.2</f>
        <v>55.758333333333333</v>
      </c>
      <c r="J18" s="1142">
        <v>66.91</v>
      </c>
    </row>
    <row r="19" spans="1:10" ht="19.5" customHeight="1">
      <c r="A19" s="366"/>
      <c r="B19" s="369"/>
      <c r="C19" s="606">
        <v>50559</v>
      </c>
      <c r="D19" s="606">
        <v>25</v>
      </c>
      <c r="E19" s="605" t="s">
        <v>1272</v>
      </c>
      <c r="F19" s="606">
        <v>250</v>
      </c>
      <c r="G19" s="1140">
        <v>59.85</v>
      </c>
      <c r="H19" s="1141">
        <f t="shared" si="1"/>
        <v>71.819999999999993</v>
      </c>
      <c r="I19" s="1140">
        <v>53.55</v>
      </c>
      <c r="J19" s="1142">
        <v>64.260000000000005</v>
      </c>
    </row>
    <row r="20" spans="1:10" s="994" customFormat="1" ht="19.5" customHeight="1">
      <c r="A20" s="1004"/>
      <c r="B20" s="1005"/>
      <c r="C20" s="1006">
        <v>11987</v>
      </c>
      <c r="D20" s="1006">
        <v>30</v>
      </c>
      <c r="E20" s="1007" t="s">
        <v>1272</v>
      </c>
      <c r="F20" s="1006">
        <v>250</v>
      </c>
      <c r="G20" s="1143">
        <v>64.599999999999994</v>
      </c>
      <c r="H20" s="1144">
        <v>77.52</v>
      </c>
      <c r="I20" s="1143">
        <v>57.8</v>
      </c>
      <c r="J20" s="1144">
        <v>69.36</v>
      </c>
    </row>
    <row r="21" spans="1:10" ht="19.5" customHeight="1">
      <c r="A21" s="366"/>
      <c r="B21" s="369"/>
      <c r="C21" s="606">
        <v>51464</v>
      </c>
      <c r="D21" s="606">
        <v>30</v>
      </c>
      <c r="E21" s="605" t="s">
        <v>1273</v>
      </c>
      <c r="F21" s="606">
        <v>250</v>
      </c>
      <c r="G21" s="1140">
        <v>60.8</v>
      </c>
      <c r="H21" s="1141">
        <v>72.959999999999994</v>
      </c>
      <c r="I21" s="1140">
        <v>54.4</v>
      </c>
      <c r="J21" s="1142">
        <v>65.28</v>
      </c>
    </row>
    <row r="22" spans="1:10" ht="19.5" customHeight="1">
      <c r="A22" s="366"/>
      <c r="B22" s="369"/>
      <c r="C22" s="606">
        <v>52107</v>
      </c>
      <c r="D22" s="606">
        <v>30</v>
      </c>
      <c r="E22" s="605" t="s">
        <v>1274</v>
      </c>
      <c r="F22" s="606">
        <v>250</v>
      </c>
      <c r="G22" s="1140">
        <v>54.15</v>
      </c>
      <c r="H22" s="1141">
        <v>64.98</v>
      </c>
      <c r="I22" s="1140">
        <f t="shared" si="0"/>
        <v>48.45</v>
      </c>
      <c r="J22" s="1142">
        <v>58.14</v>
      </c>
    </row>
    <row r="23" spans="1:10" ht="19.5" customHeight="1">
      <c r="A23" s="366"/>
      <c r="B23" s="369"/>
      <c r="C23" s="606">
        <v>51091</v>
      </c>
      <c r="D23" s="606">
        <v>30</v>
      </c>
      <c r="E23" s="605" t="s">
        <v>1275</v>
      </c>
      <c r="F23" s="606">
        <v>250</v>
      </c>
      <c r="G23" s="1140">
        <v>63.65</v>
      </c>
      <c r="H23" s="1141">
        <v>76.38</v>
      </c>
      <c r="I23" s="1140">
        <v>56.95</v>
      </c>
      <c r="J23" s="1142">
        <v>68.34</v>
      </c>
    </row>
    <row r="24" spans="1:10" ht="19.5" customHeight="1">
      <c r="A24" s="366"/>
      <c r="B24" s="369"/>
      <c r="C24" s="606">
        <v>15119</v>
      </c>
      <c r="D24" s="606">
        <v>30</v>
      </c>
      <c r="E24" s="605" t="s">
        <v>1276</v>
      </c>
      <c r="F24" s="606">
        <v>250</v>
      </c>
      <c r="G24" s="1140">
        <v>71.25</v>
      </c>
      <c r="H24" s="1141">
        <f t="shared" si="1"/>
        <v>85.5</v>
      </c>
      <c r="I24" s="1140">
        <v>63.75</v>
      </c>
      <c r="J24" s="1142">
        <v>76.5</v>
      </c>
    </row>
    <row r="25" spans="1:10" s="1093" customFormat="1" ht="19.5" customHeight="1">
      <c r="A25" s="366"/>
      <c r="B25" s="369"/>
      <c r="C25" s="606">
        <v>51904</v>
      </c>
      <c r="D25" s="606">
        <v>35</v>
      </c>
      <c r="E25" s="605" t="s">
        <v>1276</v>
      </c>
      <c r="F25" s="606">
        <v>250</v>
      </c>
      <c r="G25" s="1140">
        <v>75.05</v>
      </c>
      <c r="H25" s="1141">
        <v>90.06</v>
      </c>
      <c r="I25" s="1140">
        <f>J25/1.2</f>
        <v>67.150000000000006</v>
      </c>
      <c r="J25" s="1142">
        <v>80.58</v>
      </c>
    </row>
    <row r="26" spans="1:10" ht="19.5" customHeight="1">
      <c r="A26" s="366"/>
      <c r="B26" s="369"/>
      <c r="C26" s="606">
        <v>11988</v>
      </c>
      <c r="D26" s="606">
        <v>30</v>
      </c>
      <c r="E26" s="605" t="s">
        <v>1277</v>
      </c>
      <c r="F26" s="606">
        <v>250</v>
      </c>
      <c r="G26" s="1140">
        <v>72.2</v>
      </c>
      <c r="H26" s="1141">
        <f t="shared" si="1"/>
        <v>86.64</v>
      </c>
      <c r="I26" s="1140">
        <v>64.599999999999994</v>
      </c>
      <c r="J26" s="1142">
        <v>77.52</v>
      </c>
    </row>
    <row r="27" spans="1:10" ht="19.5" customHeight="1">
      <c r="A27" s="366"/>
      <c r="B27" s="369"/>
      <c r="C27" s="606">
        <v>15004</v>
      </c>
      <c r="D27" s="606">
        <v>35</v>
      </c>
      <c r="E27" s="605" t="s">
        <v>1278</v>
      </c>
      <c r="F27" s="606">
        <v>250</v>
      </c>
      <c r="G27" s="1140">
        <v>79.38</v>
      </c>
      <c r="H27" s="1141">
        <v>95.26</v>
      </c>
      <c r="I27" s="1140">
        <f t="shared" si="0"/>
        <v>66.150000000000006</v>
      </c>
      <c r="J27" s="1142">
        <v>79.38</v>
      </c>
    </row>
    <row r="28" spans="1:10" ht="19.5" customHeight="1">
      <c r="A28" s="366"/>
      <c r="B28" s="369"/>
      <c r="C28" s="607">
        <v>11505</v>
      </c>
      <c r="D28" s="607">
        <v>30</v>
      </c>
      <c r="E28" s="608" t="s">
        <v>1279</v>
      </c>
      <c r="F28" s="607">
        <v>250</v>
      </c>
      <c r="G28" s="1145">
        <v>69.3</v>
      </c>
      <c r="H28" s="1146">
        <v>83.16</v>
      </c>
      <c r="I28" s="1145">
        <f t="shared" si="0"/>
        <v>61.6</v>
      </c>
      <c r="J28" s="1147">
        <v>73.92</v>
      </c>
    </row>
    <row r="29" spans="1:10" ht="19.5" customHeight="1">
      <c r="A29" s="366"/>
      <c r="B29" s="369"/>
      <c r="C29" s="606">
        <v>10409</v>
      </c>
      <c r="D29" s="606">
        <v>25</v>
      </c>
      <c r="E29" s="605" t="s">
        <v>1280</v>
      </c>
      <c r="F29" s="606">
        <v>250</v>
      </c>
      <c r="G29" s="1140">
        <v>61.28</v>
      </c>
      <c r="H29" s="1141">
        <f t="shared" si="1"/>
        <v>73.536000000000001</v>
      </c>
      <c r="I29" s="1140">
        <f t="shared" ref="I29:I78" si="3">G29*0.95</f>
        <v>58.216000000000001</v>
      </c>
      <c r="J29" s="1142">
        <f t="shared" si="2"/>
        <v>69.859200000000001</v>
      </c>
    </row>
    <row r="30" spans="1:10" s="1258" customFormat="1" ht="19.5" customHeight="1">
      <c r="A30" s="366"/>
      <c r="B30" s="369"/>
      <c r="C30" s="606">
        <v>50151</v>
      </c>
      <c r="D30" s="606">
        <v>25</v>
      </c>
      <c r="E30" s="605" t="s">
        <v>1814</v>
      </c>
      <c r="F30" s="606">
        <v>100</v>
      </c>
      <c r="G30" s="1140">
        <f>H30/1.2</f>
        <v>52.916666666666671</v>
      </c>
      <c r="H30" s="1141">
        <v>63.5</v>
      </c>
      <c r="I30" s="1140">
        <f>J30/1.2</f>
        <v>50</v>
      </c>
      <c r="J30" s="1142">
        <v>60</v>
      </c>
    </row>
    <row r="31" spans="1:10" ht="19.5" customHeight="1">
      <c r="A31" s="366"/>
      <c r="B31" s="369"/>
      <c r="C31" s="606">
        <v>52150</v>
      </c>
      <c r="D31" s="606">
        <v>25</v>
      </c>
      <c r="E31" s="605" t="s">
        <v>1281</v>
      </c>
      <c r="F31" s="606">
        <v>250</v>
      </c>
      <c r="G31" s="1140">
        <v>72.2</v>
      </c>
      <c r="H31" s="1141">
        <v>86.64</v>
      </c>
      <c r="I31" s="1140">
        <v>64.599999999999994</v>
      </c>
      <c r="J31" s="1142">
        <v>77.52</v>
      </c>
    </row>
    <row r="32" spans="1:10" ht="19.5" customHeight="1">
      <c r="A32" s="366"/>
      <c r="B32" s="369"/>
      <c r="C32" s="606">
        <v>50782</v>
      </c>
      <c r="D32" s="606">
        <v>30</v>
      </c>
      <c r="E32" s="605" t="s">
        <v>1282</v>
      </c>
      <c r="F32" s="606">
        <v>250</v>
      </c>
      <c r="G32" s="1140">
        <v>93.1</v>
      </c>
      <c r="H32" s="1141">
        <f t="shared" si="1"/>
        <v>111.71999999999998</v>
      </c>
      <c r="I32" s="1140">
        <v>83.3</v>
      </c>
      <c r="J32" s="1142">
        <f t="shared" si="2"/>
        <v>99.96</v>
      </c>
    </row>
    <row r="33" spans="1:10" ht="19.5" customHeight="1">
      <c r="A33" s="366"/>
      <c r="B33" s="369"/>
      <c r="C33" s="606">
        <v>15076</v>
      </c>
      <c r="D33" s="606">
        <v>25</v>
      </c>
      <c r="E33" s="605" t="s">
        <v>1283</v>
      </c>
      <c r="F33" s="606">
        <v>250</v>
      </c>
      <c r="G33" s="1140">
        <v>94.32</v>
      </c>
      <c r="H33" s="1141">
        <f t="shared" si="1"/>
        <v>113.18399999999998</v>
      </c>
      <c r="I33" s="1140">
        <f t="shared" ref="I33:I58" si="4">J33/1.2</f>
        <v>78.599999999999994</v>
      </c>
      <c r="J33" s="1142">
        <v>94.32</v>
      </c>
    </row>
    <row r="34" spans="1:10" ht="19.5" customHeight="1">
      <c r="A34" s="366"/>
      <c r="B34" s="369"/>
      <c r="C34" s="606">
        <v>11331</v>
      </c>
      <c r="D34" s="606">
        <v>30</v>
      </c>
      <c r="E34" s="605" t="s">
        <v>1284</v>
      </c>
      <c r="F34" s="606">
        <v>250</v>
      </c>
      <c r="G34" s="1140">
        <v>98.4</v>
      </c>
      <c r="H34" s="1141">
        <v>118.08</v>
      </c>
      <c r="I34" s="1140">
        <f t="shared" si="4"/>
        <v>89.183333333333337</v>
      </c>
      <c r="J34" s="1142">
        <v>107.02</v>
      </c>
    </row>
    <row r="35" spans="1:10" ht="19.5" customHeight="1">
      <c r="A35" s="366"/>
      <c r="B35" s="369"/>
      <c r="C35" s="606">
        <v>15135</v>
      </c>
      <c r="D35" s="606">
        <v>25</v>
      </c>
      <c r="E35" s="605" t="s">
        <v>1285</v>
      </c>
      <c r="F35" s="606">
        <v>100</v>
      </c>
      <c r="G35" s="1140">
        <v>87.5</v>
      </c>
      <c r="H35" s="1141">
        <v>105</v>
      </c>
      <c r="I35" s="1140">
        <f t="shared" si="4"/>
        <v>82.5</v>
      </c>
      <c r="J35" s="1142">
        <v>99</v>
      </c>
    </row>
    <row r="36" spans="1:10" ht="19.5" customHeight="1">
      <c r="A36" s="366"/>
      <c r="B36" s="369"/>
      <c r="C36" s="606">
        <v>52109</v>
      </c>
      <c r="D36" s="606">
        <v>25</v>
      </c>
      <c r="E36" s="605" t="s">
        <v>1286</v>
      </c>
      <c r="F36" s="606">
        <v>250</v>
      </c>
      <c r="G36" s="1140">
        <v>122.36</v>
      </c>
      <c r="H36" s="1141">
        <v>146.83000000000001</v>
      </c>
      <c r="I36" s="1140">
        <v>109.48</v>
      </c>
      <c r="J36" s="1142">
        <v>131.38</v>
      </c>
    </row>
    <row r="37" spans="1:10" s="1258" customFormat="1" ht="19.5" customHeight="1">
      <c r="A37" s="366"/>
      <c r="B37" s="369"/>
      <c r="C37" s="606">
        <v>50150</v>
      </c>
      <c r="D37" s="606">
        <v>25</v>
      </c>
      <c r="E37" s="605" t="s">
        <v>1815</v>
      </c>
      <c r="F37" s="606">
        <v>100</v>
      </c>
      <c r="G37" s="1140">
        <f>H37/1.2</f>
        <v>86.166666666666671</v>
      </c>
      <c r="H37" s="1141">
        <v>103.4</v>
      </c>
      <c r="I37" s="1140">
        <f>J37/1.2</f>
        <v>81.416666666666671</v>
      </c>
      <c r="J37" s="1142">
        <v>97.7</v>
      </c>
    </row>
    <row r="38" spans="1:10" ht="19.5" customHeight="1">
      <c r="A38" s="366"/>
      <c r="B38" s="369"/>
      <c r="C38" s="606">
        <v>11733</v>
      </c>
      <c r="D38" s="606">
        <v>25</v>
      </c>
      <c r="E38" s="605" t="s">
        <v>1287</v>
      </c>
      <c r="F38" s="606">
        <v>250</v>
      </c>
      <c r="G38" s="1140">
        <v>128.52000000000001</v>
      </c>
      <c r="H38" s="1141">
        <v>154.22</v>
      </c>
      <c r="I38" s="1140">
        <v>114.24</v>
      </c>
      <c r="J38" s="1142">
        <f t="shared" si="2"/>
        <v>137.08799999999999</v>
      </c>
    </row>
    <row r="39" spans="1:10" ht="19.5" customHeight="1">
      <c r="A39" s="366"/>
      <c r="B39" s="369"/>
      <c r="C39" s="606">
        <v>50744</v>
      </c>
      <c r="D39" s="606">
        <v>25</v>
      </c>
      <c r="E39" s="605" t="s">
        <v>1288</v>
      </c>
      <c r="F39" s="606">
        <v>250</v>
      </c>
      <c r="G39" s="1140">
        <v>112.1</v>
      </c>
      <c r="H39" s="1141">
        <v>134.52000000000001</v>
      </c>
      <c r="I39" s="1140">
        <f t="shared" si="4"/>
        <v>100.3</v>
      </c>
      <c r="J39" s="1142">
        <v>120.36</v>
      </c>
    </row>
    <row r="40" spans="1:10" ht="19.5" customHeight="1">
      <c r="A40" s="366"/>
      <c r="B40" s="369"/>
      <c r="C40" s="609">
        <v>15329</v>
      </c>
      <c r="D40" s="610">
        <v>25</v>
      </c>
      <c r="E40" s="611" t="s">
        <v>1289</v>
      </c>
      <c r="F40" s="610">
        <v>250</v>
      </c>
      <c r="G40" s="1140">
        <v>122.55</v>
      </c>
      <c r="H40" s="1141">
        <f t="shared" si="1"/>
        <v>147.06</v>
      </c>
      <c r="I40" s="1140">
        <v>109.65</v>
      </c>
      <c r="J40" s="1142">
        <f t="shared" si="2"/>
        <v>131.58000000000001</v>
      </c>
    </row>
    <row r="41" spans="1:10" ht="19.5" customHeight="1">
      <c r="A41" s="366"/>
      <c r="B41" s="369"/>
      <c r="C41" s="609">
        <v>50413</v>
      </c>
      <c r="D41" s="610">
        <v>25</v>
      </c>
      <c r="E41" s="611" t="s">
        <v>1290</v>
      </c>
      <c r="F41" s="610">
        <v>250</v>
      </c>
      <c r="G41" s="1140">
        <v>156.37</v>
      </c>
      <c r="H41" s="1141">
        <f t="shared" si="1"/>
        <v>187.64400000000001</v>
      </c>
      <c r="I41" s="1140">
        <v>139.91</v>
      </c>
      <c r="J41" s="1142">
        <f t="shared" si="2"/>
        <v>167.892</v>
      </c>
    </row>
    <row r="42" spans="1:10" ht="19.5" customHeight="1">
      <c r="A42" s="366"/>
      <c r="B42" s="369"/>
      <c r="C42" s="606">
        <v>50135</v>
      </c>
      <c r="D42" s="606">
        <v>25</v>
      </c>
      <c r="E42" s="605" t="s">
        <v>1291</v>
      </c>
      <c r="F42" s="606">
        <v>100</v>
      </c>
      <c r="G42" s="1140">
        <v>140</v>
      </c>
      <c r="H42" s="1141">
        <f t="shared" si="1"/>
        <v>168</v>
      </c>
      <c r="I42" s="1140">
        <v>130</v>
      </c>
      <c r="J42" s="1142">
        <f t="shared" si="2"/>
        <v>156</v>
      </c>
    </row>
    <row r="43" spans="1:10" ht="19.5" customHeight="1">
      <c r="A43" s="366"/>
      <c r="B43" s="369"/>
      <c r="C43" s="606">
        <v>15137</v>
      </c>
      <c r="D43" s="606">
        <v>25</v>
      </c>
      <c r="E43" s="605" t="s">
        <v>1292</v>
      </c>
      <c r="F43" s="606">
        <v>100</v>
      </c>
      <c r="G43" s="1140">
        <v>175</v>
      </c>
      <c r="H43" s="1141">
        <f t="shared" si="1"/>
        <v>210</v>
      </c>
      <c r="I43" s="1140">
        <v>165</v>
      </c>
      <c r="J43" s="1142">
        <f t="shared" si="2"/>
        <v>198</v>
      </c>
    </row>
    <row r="44" spans="1:10" ht="19.5" customHeight="1">
      <c r="A44" s="366"/>
      <c r="B44" s="369"/>
      <c r="C44" s="606">
        <v>10427</v>
      </c>
      <c r="D44" s="606">
        <v>35</v>
      </c>
      <c r="E44" s="605" t="s">
        <v>1293</v>
      </c>
      <c r="F44" s="606">
        <v>250</v>
      </c>
      <c r="G44" s="1140">
        <v>236.8</v>
      </c>
      <c r="H44" s="1141">
        <f t="shared" si="1"/>
        <v>284.16000000000003</v>
      </c>
      <c r="I44" s="1140">
        <v>214.6</v>
      </c>
      <c r="J44" s="1142">
        <f t="shared" si="2"/>
        <v>257.52</v>
      </c>
    </row>
    <row r="45" spans="1:10" ht="19.5" customHeight="1">
      <c r="A45" s="366"/>
      <c r="B45" s="369"/>
      <c r="C45" s="606">
        <v>50574</v>
      </c>
      <c r="D45" s="606">
        <v>25</v>
      </c>
      <c r="E45" s="605" t="s">
        <v>1811</v>
      </c>
      <c r="F45" s="606">
        <v>100</v>
      </c>
      <c r="G45" s="1140">
        <v>227.5</v>
      </c>
      <c r="H45" s="1141">
        <v>273</v>
      </c>
      <c r="I45" s="1140">
        <f t="shared" si="4"/>
        <v>214.5</v>
      </c>
      <c r="J45" s="1142">
        <v>257.39999999999998</v>
      </c>
    </row>
    <row r="46" spans="1:10" ht="19.5" customHeight="1">
      <c r="A46" s="366"/>
      <c r="B46" s="369"/>
      <c r="C46" s="606">
        <v>50083</v>
      </c>
      <c r="D46" s="606">
        <v>25</v>
      </c>
      <c r="E46" s="605" t="s">
        <v>1294</v>
      </c>
      <c r="F46" s="606">
        <v>100</v>
      </c>
      <c r="G46" s="1140">
        <v>475</v>
      </c>
      <c r="H46" s="1141">
        <v>570</v>
      </c>
      <c r="I46" s="1140"/>
      <c r="J46" s="1142"/>
    </row>
    <row r="47" spans="1:10" ht="19.5" customHeight="1">
      <c r="A47" s="366"/>
      <c r="B47" s="369"/>
      <c r="C47" s="606">
        <v>10452</v>
      </c>
      <c r="D47" s="606">
        <v>40</v>
      </c>
      <c r="E47" s="605" t="s">
        <v>1295</v>
      </c>
      <c r="F47" s="606">
        <v>250</v>
      </c>
      <c r="G47" s="1140">
        <v>379.2</v>
      </c>
      <c r="H47" s="1141">
        <f t="shared" si="1"/>
        <v>455.03999999999996</v>
      </c>
      <c r="I47" s="1140">
        <v>343.65</v>
      </c>
      <c r="J47" s="1142">
        <f t="shared" si="2"/>
        <v>412.37999999999994</v>
      </c>
    </row>
    <row r="48" spans="1:10" ht="19.5" customHeight="1">
      <c r="A48" s="366"/>
      <c r="B48" s="369"/>
      <c r="C48" s="606">
        <v>51110</v>
      </c>
      <c r="D48" s="606">
        <v>25</v>
      </c>
      <c r="E48" s="605" t="s">
        <v>1296</v>
      </c>
      <c r="F48" s="606">
        <v>100</v>
      </c>
      <c r="G48" s="1140">
        <v>262.5</v>
      </c>
      <c r="H48" s="1141">
        <f t="shared" si="1"/>
        <v>315</v>
      </c>
      <c r="I48" s="1140">
        <f t="shared" si="4"/>
        <v>247.5</v>
      </c>
      <c r="J48" s="1142">
        <v>297</v>
      </c>
    </row>
    <row r="49" spans="1:13" ht="18">
      <c r="A49" s="366"/>
      <c r="B49" s="369"/>
      <c r="C49" s="612"/>
      <c r="D49" s="612"/>
      <c r="E49" s="613"/>
      <c r="F49" s="614"/>
      <c r="G49" s="615"/>
      <c r="H49" s="616"/>
      <c r="I49" s="612"/>
      <c r="J49" s="617"/>
    </row>
    <row r="50" spans="1:13" ht="28.5" customHeight="1">
      <c r="A50" s="618"/>
      <c r="B50" s="619"/>
      <c r="C50" s="1520" t="s">
        <v>1297</v>
      </c>
      <c r="D50" s="1521"/>
      <c r="E50" s="1521"/>
      <c r="F50" s="1521"/>
      <c r="G50" s="1521"/>
      <c r="H50" s="1521"/>
      <c r="I50" s="1521"/>
      <c r="J50" s="1522"/>
    </row>
    <row r="51" spans="1:13" ht="33" customHeight="1">
      <c r="A51" s="366"/>
      <c r="B51" s="369"/>
      <c r="C51" s="620"/>
      <c r="D51" s="620"/>
      <c r="E51" s="621"/>
      <c r="F51" s="622"/>
      <c r="G51" s="399" t="s">
        <v>1264</v>
      </c>
      <c r="H51" s="399" t="s">
        <v>1264</v>
      </c>
      <c r="I51" s="398" t="s">
        <v>418</v>
      </c>
      <c r="J51" s="398" t="s">
        <v>418</v>
      </c>
    </row>
    <row r="52" spans="1:13" ht="66" customHeight="1">
      <c r="A52" s="366"/>
      <c r="B52" s="366"/>
      <c r="C52" s="804" t="s">
        <v>1</v>
      </c>
      <c r="D52" s="804" t="s">
        <v>942</v>
      </c>
      <c r="E52" s="804" t="s">
        <v>1298</v>
      </c>
      <c r="F52" s="804" t="s">
        <v>944</v>
      </c>
      <c r="G52" s="804" t="s">
        <v>1299</v>
      </c>
      <c r="H52" s="804" t="s">
        <v>763</v>
      </c>
      <c r="I52" s="804" t="s">
        <v>789</v>
      </c>
      <c r="J52" s="804" t="s">
        <v>764</v>
      </c>
      <c r="M52" s="663"/>
    </row>
    <row r="53" spans="1:13" ht="22.5" customHeight="1">
      <c r="A53" s="366"/>
      <c r="B53" s="366"/>
      <c r="C53" s="623">
        <v>10876</v>
      </c>
      <c r="D53" s="623">
        <v>75</v>
      </c>
      <c r="E53" s="500" t="s">
        <v>1300</v>
      </c>
      <c r="F53" s="623">
        <v>200</v>
      </c>
      <c r="G53" s="1148">
        <v>42</v>
      </c>
      <c r="H53" s="1149">
        <f t="shared" si="1"/>
        <v>50.4</v>
      </c>
      <c r="I53" s="1148">
        <v>39</v>
      </c>
      <c r="J53" s="1149">
        <f t="shared" si="2"/>
        <v>46.8</v>
      </c>
    </row>
    <row r="54" spans="1:13" ht="22.5" customHeight="1">
      <c r="A54" s="366"/>
      <c r="B54" s="366"/>
      <c r="C54" s="623">
        <v>11182</v>
      </c>
      <c r="D54" s="623">
        <v>75</v>
      </c>
      <c r="E54" s="500" t="s">
        <v>1301</v>
      </c>
      <c r="F54" s="623">
        <v>200</v>
      </c>
      <c r="G54" s="1148">
        <v>56</v>
      </c>
      <c r="H54" s="1149">
        <v>67.2</v>
      </c>
      <c r="I54" s="1148">
        <v>52</v>
      </c>
      <c r="J54" s="1149">
        <v>62.4</v>
      </c>
    </row>
    <row r="55" spans="1:13" s="1" customFormat="1" ht="22.5" customHeight="1">
      <c r="A55" s="366"/>
      <c r="B55" s="366"/>
      <c r="C55" s="623">
        <v>51738</v>
      </c>
      <c r="D55" s="623">
        <v>75</v>
      </c>
      <c r="E55" s="500" t="s">
        <v>1302</v>
      </c>
      <c r="F55" s="623">
        <v>200</v>
      </c>
      <c r="G55" s="1148">
        <v>30</v>
      </c>
      <c r="H55" s="1149">
        <f t="shared" si="1"/>
        <v>36</v>
      </c>
      <c r="I55" s="1148">
        <v>28</v>
      </c>
      <c r="J55" s="1149">
        <f t="shared" si="2"/>
        <v>33.6</v>
      </c>
    </row>
    <row r="56" spans="1:13" ht="22.5" customHeight="1">
      <c r="A56" s="366"/>
      <c r="B56" s="366"/>
      <c r="C56" s="623">
        <v>10878</v>
      </c>
      <c r="D56" s="623">
        <v>75</v>
      </c>
      <c r="E56" s="500" t="s">
        <v>1303</v>
      </c>
      <c r="F56" s="623">
        <v>200</v>
      </c>
      <c r="G56" s="1148">
        <v>56</v>
      </c>
      <c r="H56" s="1149">
        <f t="shared" si="1"/>
        <v>67.2</v>
      </c>
      <c r="I56" s="1148">
        <v>52</v>
      </c>
      <c r="J56" s="1149">
        <f t="shared" si="2"/>
        <v>62.4</v>
      </c>
    </row>
    <row r="57" spans="1:13" ht="22.5" customHeight="1">
      <c r="A57" s="366"/>
      <c r="B57" s="366"/>
      <c r="C57" s="623">
        <v>11184</v>
      </c>
      <c r="D57" s="623">
        <v>75</v>
      </c>
      <c r="E57" s="500" t="s">
        <v>1304</v>
      </c>
      <c r="F57" s="623">
        <v>200</v>
      </c>
      <c r="G57" s="1148">
        <v>56</v>
      </c>
      <c r="H57" s="1149">
        <v>67.2</v>
      </c>
      <c r="I57" s="1148">
        <v>52</v>
      </c>
      <c r="J57" s="1149">
        <f t="shared" si="2"/>
        <v>62.4</v>
      </c>
    </row>
    <row r="58" spans="1:13" ht="22.5" customHeight="1">
      <c r="A58" s="366"/>
      <c r="B58" s="366"/>
      <c r="C58" s="623">
        <v>11529</v>
      </c>
      <c r="D58" s="623">
        <v>75</v>
      </c>
      <c r="E58" s="500" t="s">
        <v>1305</v>
      </c>
      <c r="F58" s="623">
        <v>200</v>
      </c>
      <c r="G58" s="1148">
        <v>84</v>
      </c>
      <c r="H58" s="1149">
        <v>100.8</v>
      </c>
      <c r="I58" s="1148">
        <f t="shared" si="4"/>
        <v>78</v>
      </c>
      <c r="J58" s="1149">
        <v>93.6</v>
      </c>
    </row>
    <row r="59" spans="1:13" s="1" customFormat="1" ht="22.5" customHeight="1">
      <c r="A59" s="366"/>
      <c r="B59" s="366"/>
      <c r="C59" s="623">
        <v>51739</v>
      </c>
      <c r="D59" s="623">
        <v>75</v>
      </c>
      <c r="E59" s="500" t="s">
        <v>1306</v>
      </c>
      <c r="F59" s="623">
        <v>200</v>
      </c>
      <c r="G59" s="1148">
        <v>60</v>
      </c>
      <c r="H59" s="1149">
        <f t="shared" si="1"/>
        <v>72</v>
      </c>
      <c r="I59" s="1148">
        <v>56</v>
      </c>
      <c r="J59" s="1149">
        <f t="shared" si="2"/>
        <v>67.2</v>
      </c>
    </row>
    <row r="60" spans="1:13" s="1" customFormat="1" ht="22.5" customHeight="1">
      <c r="A60" s="366"/>
      <c r="B60" s="366"/>
      <c r="C60" s="623">
        <v>51734</v>
      </c>
      <c r="D60" s="623">
        <v>75</v>
      </c>
      <c r="E60" s="500" t="s">
        <v>1307</v>
      </c>
      <c r="F60" s="623">
        <v>200</v>
      </c>
      <c r="G60" s="1148">
        <v>75</v>
      </c>
      <c r="H60" s="1149">
        <f t="shared" si="1"/>
        <v>90</v>
      </c>
      <c r="I60" s="1148">
        <v>70</v>
      </c>
      <c r="J60" s="1149">
        <f t="shared" si="2"/>
        <v>84</v>
      </c>
    </row>
    <row r="61" spans="1:13" ht="22.5" customHeight="1">
      <c r="A61" s="366"/>
      <c r="B61" s="366"/>
      <c r="C61" s="623">
        <v>51735</v>
      </c>
      <c r="D61" s="623">
        <v>75</v>
      </c>
      <c r="E61" s="500" t="s">
        <v>1308</v>
      </c>
      <c r="F61" s="623">
        <v>200</v>
      </c>
      <c r="G61" s="1148">
        <v>75</v>
      </c>
      <c r="H61" s="1149">
        <f t="shared" si="1"/>
        <v>90</v>
      </c>
      <c r="I61" s="1148">
        <v>70</v>
      </c>
      <c r="J61" s="1149">
        <f t="shared" si="2"/>
        <v>84</v>
      </c>
    </row>
    <row r="62" spans="1:13" s="1" customFormat="1" ht="22.5" customHeight="1">
      <c r="A62" s="366"/>
      <c r="B62" s="366"/>
      <c r="C62" s="623">
        <v>51740</v>
      </c>
      <c r="D62" s="623">
        <v>75</v>
      </c>
      <c r="E62" s="500" t="s">
        <v>1309</v>
      </c>
      <c r="F62" s="623">
        <v>200</v>
      </c>
      <c r="G62" s="1148">
        <v>135</v>
      </c>
      <c r="H62" s="1149">
        <f t="shared" si="1"/>
        <v>162</v>
      </c>
      <c r="I62" s="1148">
        <v>126</v>
      </c>
      <c r="J62" s="1149">
        <f t="shared" si="2"/>
        <v>151.19999999999999</v>
      </c>
    </row>
    <row r="63" spans="1:13" ht="22.5" customHeight="1">
      <c r="A63" s="366"/>
      <c r="B63" s="366"/>
      <c r="C63" s="623">
        <v>51736</v>
      </c>
      <c r="D63" s="623">
        <v>75</v>
      </c>
      <c r="E63" s="500" t="s">
        <v>1310</v>
      </c>
      <c r="F63" s="623">
        <v>200</v>
      </c>
      <c r="G63" s="1148">
        <v>150</v>
      </c>
      <c r="H63" s="1149">
        <f t="shared" si="1"/>
        <v>180</v>
      </c>
      <c r="I63" s="1148">
        <v>140</v>
      </c>
      <c r="J63" s="1149">
        <f t="shared" si="2"/>
        <v>168</v>
      </c>
    </row>
    <row r="64" spans="1:13" ht="22.5" customHeight="1">
      <c r="A64" s="366"/>
      <c r="B64" s="366"/>
      <c r="C64" s="623">
        <v>11185</v>
      </c>
      <c r="D64" s="623">
        <v>75</v>
      </c>
      <c r="E64" s="500" t="s">
        <v>1311</v>
      </c>
      <c r="F64" s="623">
        <v>200</v>
      </c>
      <c r="G64" s="1148">
        <v>165</v>
      </c>
      <c r="H64" s="1149">
        <f t="shared" si="1"/>
        <v>198</v>
      </c>
      <c r="I64" s="1148">
        <v>154</v>
      </c>
      <c r="J64" s="1149">
        <f t="shared" si="2"/>
        <v>184.79999999999998</v>
      </c>
    </row>
    <row r="65" spans="1:10" ht="22.5" customHeight="1">
      <c r="A65" s="366"/>
      <c r="B65" s="366"/>
      <c r="C65" s="623">
        <v>11186</v>
      </c>
      <c r="D65" s="623">
        <v>75</v>
      </c>
      <c r="E65" s="500" t="s">
        <v>1312</v>
      </c>
      <c r="F65" s="623">
        <v>200</v>
      </c>
      <c r="G65" s="1148">
        <v>225</v>
      </c>
      <c r="H65" s="1149">
        <f t="shared" si="1"/>
        <v>270</v>
      </c>
      <c r="I65" s="1148">
        <v>210</v>
      </c>
      <c r="J65" s="1149">
        <f t="shared" si="2"/>
        <v>252</v>
      </c>
    </row>
    <row r="66" spans="1:10" ht="22.5" customHeight="1">
      <c r="A66" s="366"/>
      <c r="B66" s="366"/>
      <c r="C66" s="623">
        <v>10882</v>
      </c>
      <c r="D66" s="623">
        <v>75</v>
      </c>
      <c r="E66" s="500" t="s">
        <v>1313</v>
      </c>
      <c r="F66" s="623">
        <v>200</v>
      </c>
      <c r="G66" s="1148">
        <v>294</v>
      </c>
      <c r="H66" s="1149">
        <f t="shared" si="1"/>
        <v>352.8</v>
      </c>
      <c r="I66" s="1148">
        <v>273</v>
      </c>
      <c r="J66" s="1149">
        <f t="shared" si="2"/>
        <v>327.59999999999997</v>
      </c>
    </row>
    <row r="67" spans="1:10" ht="22.5" customHeight="1">
      <c r="A67" s="366"/>
      <c r="B67" s="366"/>
      <c r="C67" s="623">
        <v>11187</v>
      </c>
      <c r="D67" s="623">
        <v>75</v>
      </c>
      <c r="E67" s="500" t="s">
        <v>1314</v>
      </c>
      <c r="F67" s="623">
        <v>200</v>
      </c>
      <c r="G67" s="1148">
        <v>364</v>
      </c>
      <c r="H67" s="1149">
        <v>436.8</v>
      </c>
      <c r="I67" s="1148">
        <v>338</v>
      </c>
      <c r="J67" s="1149">
        <v>405.6</v>
      </c>
    </row>
    <row r="68" spans="1:10" ht="22.5" customHeight="1">
      <c r="A68" s="366"/>
      <c r="B68" s="366"/>
      <c r="C68" s="623">
        <v>51737</v>
      </c>
      <c r="D68" s="623">
        <v>75</v>
      </c>
      <c r="E68" s="500" t="s">
        <v>1315</v>
      </c>
      <c r="F68" s="623">
        <v>200</v>
      </c>
      <c r="G68" s="1148">
        <v>495</v>
      </c>
      <c r="H68" s="1149">
        <f t="shared" si="1"/>
        <v>594</v>
      </c>
      <c r="I68" s="1148">
        <v>462</v>
      </c>
      <c r="J68" s="1149">
        <f t="shared" si="2"/>
        <v>554.4</v>
      </c>
    </row>
    <row r="69" spans="1:10" s="1" customFormat="1" ht="22.5" customHeight="1">
      <c r="A69" s="366"/>
      <c r="B69" s="366"/>
      <c r="C69" s="623">
        <v>51741</v>
      </c>
      <c r="D69" s="623">
        <v>75</v>
      </c>
      <c r="E69" s="500" t="s">
        <v>1316</v>
      </c>
      <c r="F69" s="623">
        <v>200</v>
      </c>
      <c r="G69" s="1148">
        <v>855</v>
      </c>
      <c r="H69" s="1149">
        <f t="shared" si="1"/>
        <v>1026</v>
      </c>
      <c r="I69" s="1148">
        <v>798</v>
      </c>
      <c r="J69" s="1149">
        <f t="shared" si="2"/>
        <v>957.59999999999991</v>
      </c>
    </row>
    <row r="70" spans="1:10" ht="26.25">
      <c r="A70" s="366"/>
      <c r="B70" s="369"/>
      <c r="C70" s="999"/>
      <c r="D70" s="1000" t="s">
        <v>1317</v>
      </c>
      <c r="E70" s="1001"/>
      <c r="F70" s="1002"/>
      <c r="G70" s="1002"/>
      <c r="H70" s="1002"/>
      <c r="I70" s="1002"/>
      <c r="J70" s="1003"/>
    </row>
    <row r="71" spans="1:10" ht="26.25">
      <c r="A71" s="366"/>
      <c r="B71" s="369"/>
      <c r="C71" s="1502" t="s">
        <v>1593</v>
      </c>
      <c r="D71" s="1503"/>
      <c r="E71" s="1503"/>
      <c r="F71" s="1503"/>
      <c r="G71" s="1503"/>
      <c r="H71" s="1503"/>
      <c r="I71" s="1503"/>
      <c r="J71" s="1504"/>
    </row>
    <row r="72" spans="1:10" ht="36" customHeight="1">
      <c r="A72" s="366"/>
      <c r="B72" s="369"/>
      <c r="C72" s="396"/>
      <c r="D72" s="396"/>
      <c r="E72" s="602"/>
      <c r="F72" s="603"/>
      <c r="G72" s="399" t="s">
        <v>1264</v>
      </c>
      <c r="H72" s="399" t="s">
        <v>1264</v>
      </c>
      <c r="I72" s="398" t="s">
        <v>418</v>
      </c>
      <c r="J72" s="398" t="s">
        <v>418</v>
      </c>
    </row>
    <row r="73" spans="1:10" ht="47.25">
      <c r="A73" s="366"/>
      <c r="B73" s="369"/>
      <c r="C73" s="804" t="s">
        <v>1</v>
      </c>
      <c r="D73" s="804" t="s">
        <v>942</v>
      </c>
      <c r="E73" s="804" t="s">
        <v>1318</v>
      </c>
      <c r="F73" s="804" t="s">
        <v>1319</v>
      </c>
      <c r="G73" s="804" t="s">
        <v>1299</v>
      </c>
      <c r="H73" s="804" t="s">
        <v>1630</v>
      </c>
      <c r="I73" s="804" t="s">
        <v>1299</v>
      </c>
      <c r="J73" s="804" t="s">
        <v>763</v>
      </c>
    </row>
    <row r="74" spans="1:10" ht="27" customHeight="1">
      <c r="A74" s="366"/>
      <c r="B74" s="369"/>
      <c r="C74" s="623">
        <v>3862</v>
      </c>
      <c r="D74" s="623">
        <v>40</v>
      </c>
      <c r="E74" s="500" t="s">
        <v>1320</v>
      </c>
      <c r="F74" s="623">
        <v>250</v>
      </c>
      <c r="G74" s="1148">
        <v>28</v>
      </c>
      <c r="H74" s="1149">
        <f t="shared" si="1"/>
        <v>33.6</v>
      </c>
      <c r="I74" s="1148">
        <f t="shared" si="3"/>
        <v>26.599999999999998</v>
      </c>
      <c r="J74" s="1149">
        <f t="shared" si="2"/>
        <v>31.919999999999995</v>
      </c>
    </row>
    <row r="75" spans="1:10" ht="27" customHeight="1">
      <c r="A75" s="366"/>
      <c r="B75" s="369"/>
      <c r="C75" s="623">
        <v>11166</v>
      </c>
      <c r="D75" s="623">
        <v>35</v>
      </c>
      <c r="E75" s="500" t="s">
        <v>1321</v>
      </c>
      <c r="F75" s="623">
        <v>250</v>
      </c>
      <c r="G75" s="1148">
        <v>50.4</v>
      </c>
      <c r="H75" s="1149">
        <v>60.48</v>
      </c>
      <c r="I75" s="1148">
        <v>40</v>
      </c>
      <c r="J75" s="1149">
        <v>50.4</v>
      </c>
    </row>
    <row r="76" spans="1:10" ht="27" customHeight="1">
      <c r="A76" s="366"/>
      <c r="B76" s="369"/>
      <c r="C76" s="623">
        <v>9136</v>
      </c>
      <c r="D76" s="623">
        <v>40</v>
      </c>
      <c r="E76" s="500" t="s">
        <v>1322</v>
      </c>
      <c r="F76" s="623">
        <v>250</v>
      </c>
      <c r="G76" s="1148">
        <v>40.04</v>
      </c>
      <c r="H76" s="1149">
        <f t="shared" si="1"/>
        <v>48.047999999999995</v>
      </c>
      <c r="I76" s="1148">
        <f t="shared" si="3"/>
        <v>38.037999999999997</v>
      </c>
      <c r="J76" s="1149">
        <f t="shared" si="2"/>
        <v>45.645599999999995</v>
      </c>
    </row>
    <row r="77" spans="1:10" ht="27" customHeight="1">
      <c r="A77" s="366"/>
      <c r="B77" s="369"/>
      <c r="C77" s="623">
        <v>11534</v>
      </c>
      <c r="D77" s="623">
        <v>35</v>
      </c>
      <c r="E77" s="500" t="s">
        <v>1323</v>
      </c>
      <c r="F77" s="623">
        <v>250</v>
      </c>
      <c r="G77" s="1148">
        <v>52.82</v>
      </c>
      <c r="H77" s="1149">
        <v>63.38</v>
      </c>
      <c r="I77" s="1148">
        <v>47.26</v>
      </c>
      <c r="J77" s="1149">
        <v>56.71</v>
      </c>
    </row>
    <row r="78" spans="1:10" ht="27" customHeight="1">
      <c r="A78" s="366"/>
      <c r="B78" s="369"/>
      <c r="C78" s="623">
        <v>7730</v>
      </c>
      <c r="D78" s="623">
        <v>30</v>
      </c>
      <c r="E78" s="500" t="s">
        <v>1324</v>
      </c>
      <c r="F78" s="623">
        <v>250</v>
      </c>
      <c r="G78" s="1148">
        <v>44.8</v>
      </c>
      <c r="H78" s="1149">
        <f t="shared" si="1"/>
        <v>53.76</v>
      </c>
      <c r="I78" s="1148">
        <f t="shared" si="3"/>
        <v>42.559999999999995</v>
      </c>
      <c r="J78" s="1149">
        <f t="shared" si="2"/>
        <v>51.071999999999996</v>
      </c>
    </row>
    <row r="79" spans="1:10" ht="27" customHeight="1">
      <c r="A79" s="366"/>
      <c r="B79" s="369"/>
      <c r="C79" s="623">
        <v>11388</v>
      </c>
      <c r="D79" s="623">
        <v>30</v>
      </c>
      <c r="E79" s="500" t="s">
        <v>1325</v>
      </c>
      <c r="F79" s="623">
        <v>250</v>
      </c>
      <c r="G79" s="1148">
        <v>57.6</v>
      </c>
      <c r="H79" s="1149">
        <f t="shared" si="1"/>
        <v>69.12</v>
      </c>
      <c r="I79" s="1148">
        <f>J79/1.2</f>
        <v>48</v>
      </c>
      <c r="J79" s="1149">
        <v>57.6</v>
      </c>
    </row>
    <row r="80" spans="1:10" ht="27" customHeight="1">
      <c r="A80" s="366"/>
      <c r="B80" s="369"/>
      <c r="C80" s="623">
        <v>11059</v>
      </c>
      <c r="D80" s="623">
        <v>40</v>
      </c>
      <c r="E80" s="500" t="s">
        <v>1326</v>
      </c>
      <c r="F80" s="623">
        <v>250</v>
      </c>
      <c r="G80" s="1148">
        <v>64</v>
      </c>
      <c r="H80" s="1149">
        <f t="shared" ref="H80:H117" si="5">G80*1.2</f>
        <v>76.8</v>
      </c>
      <c r="I80" s="1148">
        <v>58</v>
      </c>
      <c r="J80" s="1149">
        <f t="shared" ref="J80:J113" si="6">I80*1.2</f>
        <v>69.599999999999994</v>
      </c>
    </row>
    <row r="81" spans="1:10" ht="27" customHeight="1">
      <c r="A81" s="366"/>
      <c r="B81" s="369"/>
      <c r="C81" s="623">
        <v>5192</v>
      </c>
      <c r="D81" s="623">
        <v>30</v>
      </c>
      <c r="E81" s="500" t="s">
        <v>1327</v>
      </c>
      <c r="F81" s="623">
        <v>250</v>
      </c>
      <c r="G81" s="1148">
        <v>45.22</v>
      </c>
      <c r="H81" s="1149">
        <f t="shared" si="5"/>
        <v>54.263999999999996</v>
      </c>
      <c r="I81" s="1148">
        <v>40.46</v>
      </c>
      <c r="J81" s="1149">
        <f t="shared" si="6"/>
        <v>48.552</v>
      </c>
    </row>
    <row r="82" spans="1:10" ht="27" customHeight="1">
      <c r="A82" s="624"/>
      <c r="B82" s="369"/>
      <c r="C82" s="623">
        <v>11459</v>
      </c>
      <c r="D82" s="623">
        <v>30</v>
      </c>
      <c r="E82" s="500" t="s">
        <v>1328</v>
      </c>
      <c r="F82" s="623">
        <v>250</v>
      </c>
      <c r="G82" s="1148">
        <v>69.3</v>
      </c>
      <c r="H82" s="1149">
        <f t="shared" si="5"/>
        <v>83.16</v>
      </c>
      <c r="I82" s="1148">
        <v>57.75</v>
      </c>
      <c r="J82" s="1149">
        <f t="shared" si="6"/>
        <v>69.3</v>
      </c>
    </row>
    <row r="83" spans="1:10" ht="27" customHeight="1">
      <c r="A83" s="624"/>
      <c r="B83" s="369"/>
      <c r="C83" s="623">
        <v>10155</v>
      </c>
      <c r="D83" s="623">
        <v>35</v>
      </c>
      <c r="E83" s="500" t="s">
        <v>1329</v>
      </c>
      <c r="F83" s="623">
        <v>250</v>
      </c>
      <c r="G83" s="1148" t="s">
        <v>1330</v>
      </c>
      <c r="H83" s="1149">
        <v>62.28</v>
      </c>
      <c r="I83" s="1148">
        <v>49.3</v>
      </c>
      <c r="J83" s="1149">
        <f t="shared" si="6"/>
        <v>59.16</v>
      </c>
    </row>
    <row r="84" spans="1:10" ht="27" customHeight="1">
      <c r="A84" s="624"/>
      <c r="B84" s="369"/>
      <c r="C84" s="623">
        <v>11818</v>
      </c>
      <c r="D84" s="623">
        <v>35</v>
      </c>
      <c r="E84" s="500" t="s">
        <v>1331</v>
      </c>
      <c r="F84" s="623">
        <v>250</v>
      </c>
      <c r="G84" s="1148">
        <v>79.2</v>
      </c>
      <c r="H84" s="1149">
        <v>95.04</v>
      </c>
      <c r="I84" s="1148">
        <f>J84/1.2</f>
        <v>66</v>
      </c>
      <c r="J84" s="1149">
        <v>79.2</v>
      </c>
    </row>
    <row r="85" spans="1:10" ht="27" customHeight="1">
      <c r="A85" s="624"/>
      <c r="B85" s="369"/>
      <c r="C85" s="623">
        <v>10755</v>
      </c>
      <c r="D85" s="623">
        <v>35</v>
      </c>
      <c r="E85" s="500" t="s">
        <v>1332</v>
      </c>
      <c r="F85" s="623">
        <v>250</v>
      </c>
      <c r="G85" s="1148">
        <v>60</v>
      </c>
      <c r="H85" s="1149">
        <v>72</v>
      </c>
      <c r="I85" s="1148">
        <v>54.38</v>
      </c>
      <c r="J85" s="1149">
        <f t="shared" si="6"/>
        <v>65.256</v>
      </c>
    </row>
    <row r="86" spans="1:10" ht="27" customHeight="1">
      <c r="A86" s="366"/>
      <c r="B86" s="369"/>
      <c r="C86" s="623">
        <v>10756</v>
      </c>
      <c r="D86" s="623">
        <v>35</v>
      </c>
      <c r="E86" s="500" t="s">
        <v>1333</v>
      </c>
      <c r="F86" s="623">
        <v>250</v>
      </c>
      <c r="G86" s="1148">
        <v>63.52</v>
      </c>
      <c r="H86" s="1149">
        <f t="shared" si="5"/>
        <v>76.224000000000004</v>
      </c>
      <c r="I86" s="1148">
        <v>57.57</v>
      </c>
      <c r="J86" s="1149">
        <f t="shared" si="6"/>
        <v>69.084000000000003</v>
      </c>
    </row>
    <row r="87" spans="1:10" ht="27" customHeight="1">
      <c r="A87" s="366"/>
      <c r="B87" s="369"/>
      <c r="C87" s="623">
        <v>10624</v>
      </c>
      <c r="D87" s="623">
        <v>30</v>
      </c>
      <c r="E87" s="500" t="s">
        <v>1334</v>
      </c>
      <c r="F87" s="623">
        <v>250</v>
      </c>
      <c r="G87" s="1148">
        <v>65.599999999999994</v>
      </c>
      <c r="H87" s="1149">
        <f t="shared" si="5"/>
        <v>78.719999999999985</v>
      </c>
      <c r="I87" s="1148">
        <v>59.45</v>
      </c>
      <c r="J87" s="1149">
        <f t="shared" si="6"/>
        <v>71.34</v>
      </c>
    </row>
    <row r="88" spans="1:10" ht="27" customHeight="1">
      <c r="A88" s="366"/>
      <c r="B88" s="369"/>
      <c r="C88" s="623">
        <v>8309</v>
      </c>
      <c r="D88" s="623">
        <v>40</v>
      </c>
      <c r="E88" s="500" t="s">
        <v>1334</v>
      </c>
      <c r="F88" s="623">
        <v>250</v>
      </c>
      <c r="G88" s="1148">
        <v>60.06</v>
      </c>
      <c r="H88" s="1149">
        <f t="shared" si="5"/>
        <v>72.072000000000003</v>
      </c>
      <c r="I88" s="1148">
        <f t="shared" ref="I88:I90" si="7">G88*0.95</f>
        <v>57.057000000000002</v>
      </c>
      <c r="J88" s="1149">
        <f t="shared" si="6"/>
        <v>68.468400000000003</v>
      </c>
    </row>
    <row r="89" spans="1:10" ht="27" customHeight="1">
      <c r="A89" s="366"/>
      <c r="B89" s="369"/>
      <c r="C89" s="623">
        <v>10756</v>
      </c>
      <c r="D89" s="623">
        <v>35</v>
      </c>
      <c r="E89" s="500" t="s">
        <v>1335</v>
      </c>
      <c r="F89" s="623">
        <v>250</v>
      </c>
      <c r="G89" s="1148">
        <v>71.459999999999994</v>
      </c>
      <c r="H89" s="1149">
        <v>85.75</v>
      </c>
      <c r="I89" s="1148">
        <f>J89/1.2</f>
        <v>59.55</v>
      </c>
      <c r="J89" s="1149">
        <v>71.459999999999994</v>
      </c>
    </row>
    <row r="90" spans="1:10" ht="27" customHeight="1">
      <c r="A90" s="366"/>
      <c r="B90" s="369"/>
      <c r="C90" s="623">
        <v>9360</v>
      </c>
      <c r="D90" s="623">
        <v>40</v>
      </c>
      <c r="E90" s="500" t="s">
        <v>1336</v>
      </c>
      <c r="F90" s="623">
        <v>250</v>
      </c>
      <c r="G90" s="1148">
        <v>80</v>
      </c>
      <c r="H90" s="1149">
        <f t="shared" si="5"/>
        <v>96</v>
      </c>
      <c r="I90" s="1148">
        <f t="shared" si="7"/>
        <v>76</v>
      </c>
      <c r="J90" s="1149">
        <f t="shared" si="6"/>
        <v>91.2</v>
      </c>
    </row>
    <row r="91" spans="1:10" ht="27" customHeight="1">
      <c r="A91" s="366"/>
      <c r="B91" s="369"/>
      <c r="C91" s="623">
        <v>10936</v>
      </c>
      <c r="D91" s="623">
        <v>35</v>
      </c>
      <c r="E91" s="500" t="s">
        <v>1337</v>
      </c>
      <c r="F91" s="623">
        <v>250</v>
      </c>
      <c r="G91" s="1148">
        <v>75.040000000000006</v>
      </c>
      <c r="H91" s="1149">
        <f t="shared" si="5"/>
        <v>90.048000000000002</v>
      </c>
      <c r="I91" s="1148">
        <f>G91*0.9062</f>
        <v>68.001248000000004</v>
      </c>
      <c r="J91" s="1149">
        <f t="shared" si="6"/>
        <v>81.601497600000002</v>
      </c>
    </row>
    <row r="92" spans="1:10" ht="27" customHeight="1">
      <c r="A92" s="366"/>
      <c r="B92" s="369"/>
      <c r="C92" s="623">
        <v>52108</v>
      </c>
      <c r="D92" s="623">
        <v>30</v>
      </c>
      <c r="E92" s="500" t="s">
        <v>1338</v>
      </c>
      <c r="F92" s="623">
        <v>250</v>
      </c>
      <c r="G92" s="1148">
        <v>79.8</v>
      </c>
      <c r="H92" s="1149">
        <f t="shared" si="5"/>
        <v>95.759999999999991</v>
      </c>
      <c r="I92" s="1148">
        <v>71.400000000000006</v>
      </c>
      <c r="J92" s="1149">
        <v>85.68</v>
      </c>
    </row>
    <row r="93" spans="1:10" s="1" customFormat="1" ht="27" customHeight="1">
      <c r="A93" s="366"/>
      <c r="B93" s="369"/>
      <c r="C93" s="623">
        <v>15240</v>
      </c>
      <c r="D93" s="623">
        <v>30</v>
      </c>
      <c r="E93" s="500" t="s">
        <v>1339</v>
      </c>
      <c r="F93" s="623">
        <v>250</v>
      </c>
      <c r="G93" s="1148">
        <v>83.98</v>
      </c>
      <c r="H93" s="1149">
        <f t="shared" si="5"/>
        <v>100.776</v>
      </c>
      <c r="I93" s="1148">
        <v>75.14</v>
      </c>
      <c r="J93" s="1149">
        <f t="shared" si="6"/>
        <v>90.167999999999992</v>
      </c>
    </row>
    <row r="94" spans="1:10" ht="27" customHeight="1">
      <c r="A94" s="366"/>
      <c r="B94" s="369"/>
      <c r="C94" s="623">
        <v>9741</v>
      </c>
      <c r="D94" s="623">
        <v>30</v>
      </c>
      <c r="E94" s="500" t="s">
        <v>1340</v>
      </c>
      <c r="F94" s="623">
        <v>250</v>
      </c>
      <c r="G94" s="1148">
        <v>55.52</v>
      </c>
      <c r="H94" s="1149">
        <f t="shared" si="5"/>
        <v>66.623999999999995</v>
      </c>
      <c r="I94" s="1148">
        <f t="shared" ref="I94:I107" si="8">G94*0.95</f>
        <v>52.744</v>
      </c>
      <c r="J94" s="1149">
        <f t="shared" si="6"/>
        <v>63.2928</v>
      </c>
    </row>
    <row r="95" spans="1:10" ht="27" customHeight="1">
      <c r="A95" s="366"/>
      <c r="B95" s="369"/>
      <c r="C95" s="623">
        <v>8306</v>
      </c>
      <c r="D95" s="623">
        <v>30</v>
      </c>
      <c r="E95" s="500" t="s">
        <v>1341</v>
      </c>
      <c r="F95" s="623">
        <v>250</v>
      </c>
      <c r="G95" s="1148">
        <v>83.6</v>
      </c>
      <c r="H95" s="1149">
        <v>100.32</v>
      </c>
      <c r="I95" s="1148">
        <v>74.8</v>
      </c>
      <c r="J95" s="1149">
        <v>89.76</v>
      </c>
    </row>
    <row r="96" spans="1:10" ht="27" customHeight="1">
      <c r="A96" s="366"/>
      <c r="B96" s="369"/>
      <c r="C96" s="623">
        <v>11203</v>
      </c>
      <c r="D96" s="623">
        <v>50</v>
      </c>
      <c r="E96" s="500" t="s">
        <v>1342</v>
      </c>
      <c r="F96" s="623">
        <v>250</v>
      </c>
      <c r="G96" s="1148">
        <v>97.6</v>
      </c>
      <c r="H96" s="1149">
        <f t="shared" si="5"/>
        <v>117.11999999999999</v>
      </c>
      <c r="I96" s="1148">
        <v>88.45</v>
      </c>
      <c r="J96" s="1149">
        <f t="shared" si="6"/>
        <v>106.14</v>
      </c>
    </row>
    <row r="97" spans="1:10" ht="27" customHeight="1">
      <c r="A97" s="366"/>
      <c r="B97" s="369"/>
      <c r="C97" s="623">
        <v>9010</v>
      </c>
      <c r="D97" s="623">
        <v>35</v>
      </c>
      <c r="E97" s="500" t="s">
        <v>1343</v>
      </c>
      <c r="F97" s="623">
        <v>250</v>
      </c>
      <c r="G97" s="1148">
        <v>87.01</v>
      </c>
      <c r="H97" s="1149">
        <f t="shared" si="5"/>
        <v>104.41200000000001</v>
      </c>
      <c r="I97" s="1148"/>
      <c r="J97" s="1149"/>
    </row>
    <row r="98" spans="1:10" ht="27" customHeight="1">
      <c r="A98" s="366"/>
      <c r="B98" s="369"/>
      <c r="C98" s="623">
        <v>11892</v>
      </c>
      <c r="D98" s="623">
        <v>30</v>
      </c>
      <c r="E98" s="500" t="s">
        <v>1344</v>
      </c>
      <c r="F98" s="623">
        <v>250</v>
      </c>
      <c r="G98" s="1148">
        <v>128.16</v>
      </c>
      <c r="H98" s="1149">
        <f t="shared" si="5"/>
        <v>153.792</v>
      </c>
      <c r="I98" s="1148">
        <f t="shared" ref="I98:I101" si="9">J98/1.2</f>
        <v>113.91666666666666</v>
      </c>
      <c r="J98" s="1149">
        <v>136.69999999999999</v>
      </c>
    </row>
    <row r="99" spans="1:10" ht="27" customHeight="1">
      <c r="A99" s="366"/>
      <c r="B99" s="369"/>
      <c r="C99" s="623">
        <v>50271</v>
      </c>
      <c r="D99" s="623">
        <v>35</v>
      </c>
      <c r="E99" s="500" t="s">
        <v>1345</v>
      </c>
      <c r="F99" s="623">
        <v>250</v>
      </c>
      <c r="G99" s="1148">
        <v>110.2</v>
      </c>
      <c r="H99" s="1149">
        <v>132.24</v>
      </c>
      <c r="I99" s="1148">
        <v>98.6</v>
      </c>
      <c r="J99" s="1149">
        <v>118.32</v>
      </c>
    </row>
    <row r="100" spans="1:10" ht="27" customHeight="1">
      <c r="A100" s="366"/>
      <c r="B100" s="369"/>
      <c r="C100" s="623">
        <v>50958</v>
      </c>
      <c r="D100" s="623">
        <v>30</v>
      </c>
      <c r="E100" s="500" t="s">
        <v>1346</v>
      </c>
      <c r="F100" s="623">
        <v>250</v>
      </c>
      <c r="G100" s="1148">
        <v>116.47</v>
      </c>
      <c r="H100" s="1149">
        <v>139.76</v>
      </c>
      <c r="I100" s="1148">
        <v>104.21</v>
      </c>
      <c r="J100" s="1149">
        <v>125.05</v>
      </c>
    </row>
    <row r="101" spans="1:10" ht="27" customHeight="1">
      <c r="A101" s="366"/>
      <c r="B101" s="369"/>
      <c r="C101" s="623">
        <v>15003</v>
      </c>
      <c r="D101" s="623">
        <v>30</v>
      </c>
      <c r="E101" s="500" t="s">
        <v>1347</v>
      </c>
      <c r="F101" s="623">
        <v>250</v>
      </c>
      <c r="G101" s="1148">
        <v>128.16</v>
      </c>
      <c r="H101" s="1149">
        <f t="shared" si="5"/>
        <v>153.792</v>
      </c>
      <c r="I101" s="1148">
        <f t="shared" si="9"/>
        <v>106.8</v>
      </c>
      <c r="J101" s="1149">
        <v>128.16</v>
      </c>
    </row>
    <row r="102" spans="1:10" ht="27" customHeight="1">
      <c r="A102" s="366"/>
      <c r="B102" s="369"/>
      <c r="C102" s="623">
        <v>5196</v>
      </c>
      <c r="D102" s="623">
        <v>30</v>
      </c>
      <c r="E102" s="500" t="s">
        <v>1348</v>
      </c>
      <c r="F102" s="623">
        <v>250</v>
      </c>
      <c r="G102" s="1148">
        <v>82.5</v>
      </c>
      <c r="H102" s="1149">
        <f t="shared" si="5"/>
        <v>99</v>
      </c>
      <c r="I102" s="1148">
        <f t="shared" si="8"/>
        <v>78.375</v>
      </c>
      <c r="J102" s="1149">
        <f t="shared" si="6"/>
        <v>94.05</v>
      </c>
    </row>
    <row r="103" spans="1:10" ht="27" customHeight="1">
      <c r="A103" s="366"/>
      <c r="B103" s="369"/>
      <c r="C103" s="623">
        <v>50246</v>
      </c>
      <c r="D103" s="623">
        <v>35</v>
      </c>
      <c r="E103" s="500" t="s">
        <v>1349</v>
      </c>
      <c r="F103" s="623">
        <v>250</v>
      </c>
      <c r="G103" s="1148">
        <v>199.5</v>
      </c>
      <c r="H103" s="1149">
        <v>239.4</v>
      </c>
      <c r="I103" s="1148">
        <f>J103/1.2</f>
        <v>178.53333333333336</v>
      </c>
      <c r="J103" s="1149">
        <v>214.24</v>
      </c>
    </row>
    <row r="104" spans="1:10" ht="27" customHeight="1">
      <c r="A104" s="366"/>
      <c r="B104" s="369"/>
      <c r="C104" s="623">
        <v>5718</v>
      </c>
      <c r="D104" s="623">
        <v>35</v>
      </c>
      <c r="E104" s="500" t="s">
        <v>1350</v>
      </c>
      <c r="F104" s="623">
        <v>250</v>
      </c>
      <c r="G104" s="1148">
        <v>199.5</v>
      </c>
      <c r="H104" s="1149">
        <v>239.4</v>
      </c>
      <c r="I104" s="1148">
        <f>J104/1.2</f>
        <v>178.5</v>
      </c>
      <c r="J104" s="1149">
        <v>214.2</v>
      </c>
    </row>
    <row r="105" spans="1:10" ht="27" customHeight="1">
      <c r="A105" s="366"/>
      <c r="B105" s="369"/>
      <c r="C105" s="623">
        <v>51906</v>
      </c>
      <c r="D105" s="623">
        <v>35</v>
      </c>
      <c r="E105" s="500" t="s">
        <v>1351</v>
      </c>
      <c r="F105" s="623">
        <v>250</v>
      </c>
      <c r="G105" s="1148">
        <v>239.4</v>
      </c>
      <c r="H105" s="1149">
        <f t="shared" si="5"/>
        <v>287.27999999999997</v>
      </c>
      <c r="I105" s="1148">
        <v>214.2</v>
      </c>
      <c r="J105" s="1149">
        <v>257.04000000000002</v>
      </c>
    </row>
    <row r="106" spans="1:10" ht="27" customHeight="1">
      <c r="A106" s="366"/>
      <c r="B106" s="369"/>
      <c r="C106" s="623">
        <v>8891</v>
      </c>
      <c r="D106" s="623">
        <v>35</v>
      </c>
      <c r="E106" s="500" t="s">
        <v>1352</v>
      </c>
      <c r="F106" s="623">
        <v>250</v>
      </c>
      <c r="G106" s="1148">
        <v>296</v>
      </c>
      <c r="H106" s="1149">
        <f t="shared" si="5"/>
        <v>355.2</v>
      </c>
      <c r="I106" s="1148">
        <v>268.22000000000003</v>
      </c>
      <c r="J106" s="1149">
        <f t="shared" si="6"/>
        <v>321.86400000000003</v>
      </c>
    </row>
    <row r="107" spans="1:10" ht="27" customHeight="1">
      <c r="A107" s="366"/>
      <c r="B107" s="369"/>
      <c r="C107" s="623">
        <v>3000</v>
      </c>
      <c r="D107" s="623">
        <v>35</v>
      </c>
      <c r="E107" s="500" t="s">
        <v>1594</v>
      </c>
      <c r="F107" s="623">
        <v>250</v>
      </c>
      <c r="G107" s="1148">
        <v>32</v>
      </c>
      <c r="H107" s="1149">
        <f t="shared" si="5"/>
        <v>38.4</v>
      </c>
      <c r="I107" s="1148">
        <f t="shared" si="8"/>
        <v>30.4</v>
      </c>
      <c r="J107" s="1149">
        <f t="shared" si="6"/>
        <v>36.479999999999997</v>
      </c>
    </row>
    <row r="108" spans="1:10" ht="15">
      <c r="A108" s="366"/>
      <c r="B108" s="366"/>
      <c r="C108" s="625"/>
      <c r="D108" s="625"/>
      <c r="E108" s="626"/>
      <c r="F108" s="627"/>
      <c r="G108" s="625"/>
      <c r="H108" s="628"/>
      <c r="I108" s="625"/>
      <c r="J108" s="629"/>
    </row>
    <row r="109" spans="1:10" ht="26.25">
      <c r="A109" s="366"/>
      <c r="B109" s="369"/>
      <c r="C109" s="1505" t="s">
        <v>1353</v>
      </c>
      <c r="D109" s="1506"/>
      <c r="E109" s="1506"/>
      <c r="F109" s="1506"/>
      <c r="G109" s="1506"/>
      <c r="H109" s="1506"/>
      <c r="I109" s="1506"/>
      <c r="J109" s="1507"/>
    </row>
    <row r="110" spans="1:10" ht="20.25" customHeight="1">
      <c r="A110" s="366"/>
      <c r="B110" s="369"/>
      <c r="C110" s="1508" t="s">
        <v>1354</v>
      </c>
      <c r="D110" s="1509"/>
      <c r="E110" s="1509"/>
      <c r="F110" s="1509"/>
      <c r="G110" s="1509"/>
      <c r="H110" s="1509"/>
      <c r="I110" s="1509"/>
      <c r="J110" s="1510"/>
    </row>
    <row r="111" spans="1:10" ht="36" customHeight="1">
      <c r="A111" s="366"/>
      <c r="B111" s="369"/>
      <c r="C111" s="396"/>
      <c r="D111" s="396"/>
      <c r="E111" s="602"/>
      <c r="F111" s="603"/>
      <c r="G111" s="399" t="s">
        <v>1264</v>
      </c>
      <c r="H111" s="399" t="s">
        <v>1264</v>
      </c>
      <c r="I111" s="398" t="s">
        <v>418</v>
      </c>
      <c r="J111" s="398" t="s">
        <v>418</v>
      </c>
    </row>
    <row r="112" spans="1:10" ht="47.25">
      <c r="A112" s="366"/>
      <c r="B112" s="369"/>
      <c r="C112" s="804" t="s">
        <v>1</v>
      </c>
      <c r="D112" s="804" t="s">
        <v>942</v>
      </c>
      <c r="E112" s="804" t="s">
        <v>1353</v>
      </c>
      <c r="F112" s="804" t="s">
        <v>1319</v>
      </c>
      <c r="G112" s="804" t="s">
        <v>1631</v>
      </c>
      <c r="H112" s="804" t="s">
        <v>1630</v>
      </c>
      <c r="I112" s="804" t="s">
        <v>1299</v>
      </c>
      <c r="J112" s="804" t="s">
        <v>764</v>
      </c>
    </row>
    <row r="113" spans="1:10">
      <c r="A113" s="366"/>
      <c r="B113" s="630"/>
      <c r="C113" s="623">
        <v>10114</v>
      </c>
      <c r="D113" s="623">
        <v>25</v>
      </c>
      <c r="E113" s="500" t="s">
        <v>1355</v>
      </c>
      <c r="F113" s="623">
        <v>200</v>
      </c>
      <c r="G113" s="1148">
        <v>57.6</v>
      </c>
      <c r="H113" s="1149">
        <f t="shared" si="5"/>
        <v>69.12</v>
      </c>
      <c r="I113" s="1148">
        <v>51.2</v>
      </c>
      <c r="J113" s="1149">
        <f t="shared" si="6"/>
        <v>61.44</v>
      </c>
    </row>
    <row r="114" spans="1:10" s="1248" customFormat="1">
      <c r="A114" s="366"/>
      <c r="B114" s="1250"/>
      <c r="C114" s="623">
        <v>52110</v>
      </c>
      <c r="D114" s="623">
        <v>35</v>
      </c>
      <c r="E114" s="500" t="s">
        <v>1808</v>
      </c>
      <c r="F114" s="623">
        <v>250</v>
      </c>
      <c r="G114" s="1148">
        <v>54.91</v>
      </c>
      <c r="H114" s="1149">
        <f t="shared" ref="H114" si="10">G114*1.2</f>
        <v>65.891999999999996</v>
      </c>
      <c r="I114" s="1148">
        <v>49.13</v>
      </c>
      <c r="J114" s="1149">
        <f t="shared" ref="J114" si="11">I114*1.2</f>
        <v>58.956000000000003</v>
      </c>
    </row>
    <row r="115" spans="1:10">
      <c r="A115" s="366"/>
      <c r="B115" s="366"/>
      <c r="C115" s="623">
        <v>50843</v>
      </c>
      <c r="D115" s="623">
        <v>25</v>
      </c>
      <c r="E115" s="500" t="s">
        <v>1356</v>
      </c>
      <c r="F115" s="623">
        <v>250</v>
      </c>
      <c r="G115" s="1148">
        <v>56.62</v>
      </c>
      <c r="H115" s="1149">
        <f>G115*1.2</f>
        <v>67.943999999999988</v>
      </c>
      <c r="I115" s="1148">
        <v>50.66</v>
      </c>
      <c r="J115" s="1149">
        <f>I115*1.2</f>
        <v>60.791999999999994</v>
      </c>
    </row>
    <row r="116" spans="1:10" ht="18.75">
      <c r="A116" s="330" t="s">
        <v>7</v>
      </c>
      <c r="B116" s="330" t="s">
        <v>7</v>
      </c>
      <c r="C116" s="623" t="s">
        <v>7</v>
      </c>
      <c r="D116" s="623" t="s">
        <v>7</v>
      </c>
      <c r="E116" s="500" t="s">
        <v>1357</v>
      </c>
      <c r="F116" s="623">
        <v>200</v>
      </c>
      <c r="G116" s="1148">
        <f>H116/1.2</f>
        <v>74.2</v>
      </c>
      <c r="H116" s="1149">
        <v>89.04</v>
      </c>
      <c r="I116" s="1148">
        <f t="shared" ref="I116:I121" si="12">J116/1.2</f>
        <v>65.900000000000006</v>
      </c>
      <c r="J116" s="1149">
        <v>79.08</v>
      </c>
    </row>
    <row r="117" spans="1:10">
      <c r="A117" s="366"/>
      <c r="B117" s="630"/>
      <c r="C117" s="623">
        <v>11998</v>
      </c>
      <c r="D117" s="623">
        <v>25</v>
      </c>
      <c r="E117" s="500" t="s">
        <v>1358</v>
      </c>
      <c r="F117" s="623">
        <v>250</v>
      </c>
      <c r="G117" s="1148">
        <v>70.38</v>
      </c>
      <c r="H117" s="1149">
        <f t="shared" si="5"/>
        <v>84.455999999999989</v>
      </c>
      <c r="I117" s="1148">
        <f t="shared" si="12"/>
        <v>58.65</v>
      </c>
      <c r="J117" s="1149">
        <v>70.38</v>
      </c>
    </row>
    <row r="118" spans="1:10">
      <c r="A118" s="366"/>
      <c r="B118" s="630"/>
      <c r="C118" s="623">
        <v>10121</v>
      </c>
      <c r="D118" s="623">
        <v>25</v>
      </c>
      <c r="E118" s="500" t="s">
        <v>1359</v>
      </c>
      <c r="F118" s="623">
        <v>200</v>
      </c>
      <c r="G118" s="1148">
        <f t="shared" ref="G118:G121" si="13">H118/1.2</f>
        <v>110.5</v>
      </c>
      <c r="H118" s="1149">
        <v>132.6</v>
      </c>
      <c r="I118" s="1148">
        <f t="shared" si="12"/>
        <v>98.2</v>
      </c>
      <c r="J118" s="1149">
        <v>117.84</v>
      </c>
    </row>
    <row r="119" spans="1:10">
      <c r="A119" s="366"/>
      <c r="B119" s="366"/>
      <c r="C119" s="623">
        <v>50309</v>
      </c>
      <c r="D119" s="623">
        <v>40</v>
      </c>
      <c r="E119" s="500" t="s">
        <v>1360</v>
      </c>
      <c r="F119" s="623">
        <v>250</v>
      </c>
      <c r="G119" s="1148">
        <v>145.44</v>
      </c>
      <c r="H119" s="1149">
        <v>174.53</v>
      </c>
      <c r="I119" s="1148">
        <f t="shared" si="12"/>
        <v>121.2</v>
      </c>
      <c r="J119" s="1149">
        <v>145.44</v>
      </c>
    </row>
    <row r="120" spans="1:10">
      <c r="A120" s="366"/>
      <c r="B120" s="366"/>
      <c r="C120" s="623">
        <v>50959</v>
      </c>
      <c r="D120" s="623">
        <v>40</v>
      </c>
      <c r="E120" s="500" t="s">
        <v>1361</v>
      </c>
      <c r="F120" s="623">
        <v>250</v>
      </c>
      <c r="G120" s="1148">
        <v>167.39</v>
      </c>
      <c r="H120" s="1149">
        <f>G120*1.2</f>
        <v>200.86799999999997</v>
      </c>
      <c r="I120" s="1148">
        <v>149.77000000000001</v>
      </c>
      <c r="J120" s="1149">
        <v>179.72</v>
      </c>
    </row>
    <row r="121" spans="1:10">
      <c r="A121" s="366"/>
      <c r="B121" s="366"/>
      <c r="C121" s="623">
        <v>10122</v>
      </c>
      <c r="D121" s="623">
        <v>25</v>
      </c>
      <c r="E121" s="500" t="s">
        <v>1362</v>
      </c>
      <c r="F121" s="623">
        <v>200</v>
      </c>
      <c r="G121" s="1148">
        <f t="shared" si="13"/>
        <v>148.1</v>
      </c>
      <c r="H121" s="1149">
        <v>177.72</v>
      </c>
      <c r="I121" s="1148">
        <f t="shared" si="12"/>
        <v>131.69999999999999</v>
      </c>
      <c r="J121" s="1149">
        <v>158.04</v>
      </c>
    </row>
    <row r="122" spans="1:10">
      <c r="A122" s="366"/>
      <c r="B122" s="366"/>
      <c r="C122" s="623">
        <v>51118</v>
      </c>
      <c r="D122" s="623">
        <v>40</v>
      </c>
      <c r="E122" s="500" t="s">
        <v>1363</v>
      </c>
      <c r="F122" s="623">
        <v>250</v>
      </c>
      <c r="G122" s="1148">
        <v>209</v>
      </c>
      <c r="H122" s="1149">
        <v>250.8</v>
      </c>
      <c r="I122" s="1148">
        <v>187</v>
      </c>
      <c r="J122" s="1149">
        <v>224.4</v>
      </c>
    </row>
    <row r="123" spans="1:10" ht="18">
      <c r="A123" s="366"/>
      <c r="B123" s="369"/>
      <c r="J123" s="503"/>
    </row>
    <row r="124" spans="1:10" ht="48" customHeight="1">
      <c r="A124" s="366"/>
      <c r="B124" s="369"/>
      <c r="C124" s="1501" t="s">
        <v>1364</v>
      </c>
      <c r="D124" s="1501"/>
      <c r="E124" s="1501"/>
      <c r="F124" s="881" t="s">
        <v>1365</v>
      </c>
      <c r="G124" s="881" t="s">
        <v>1366</v>
      </c>
      <c r="H124" s="881" t="s">
        <v>1367</v>
      </c>
      <c r="I124" s="881" t="s">
        <v>1368</v>
      </c>
      <c r="J124" s="881" t="s">
        <v>1369</v>
      </c>
    </row>
    <row r="125" spans="1:10" ht="21.75" customHeight="1">
      <c r="A125" s="366"/>
      <c r="B125" s="369"/>
      <c r="C125" s="623"/>
      <c r="D125" s="623">
        <v>80</v>
      </c>
      <c r="E125" s="500" t="s">
        <v>1370</v>
      </c>
      <c r="F125" s="623"/>
      <c r="G125" s="1148">
        <v>347.2</v>
      </c>
      <c r="H125" s="1149">
        <v>416.64</v>
      </c>
      <c r="I125" s="1148">
        <v>288.39999999999998</v>
      </c>
      <c r="J125" s="1149">
        <v>346.08</v>
      </c>
    </row>
    <row r="126" spans="1:10" ht="15">
      <c r="A126" s="366"/>
    </row>
    <row r="127" spans="1:10" ht="15">
      <c r="A127" s="366"/>
    </row>
    <row r="134" ht="38.450000000000003" customHeight="1"/>
    <row r="135" ht="49.15" customHeight="1"/>
    <row r="136" ht="47.45" customHeight="1"/>
    <row r="137" ht="51.6" customHeight="1"/>
    <row r="138" ht="28.15" customHeight="1"/>
    <row r="139" ht="49.15" customHeight="1"/>
    <row r="141" ht="43.9" customHeight="1"/>
    <row r="142" ht="60" customHeight="1"/>
    <row r="143" ht="34.15" customHeight="1"/>
    <row r="144" ht="34.15" customHeight="1"/>
    <row r="145" ht="34.15" customHeight="1"/>
    <row r="146" ht="34.15" customHeight="1"/>
    <row r="147" ht="34.15" customHeight="1"/>
    <row r="148" ht="34.15" customHeight="1"/>
    <row r="149" ht="34.15" customHeight="1"/>
    <row r="150" ht="34.15" customHeight="1"/>
    <row r="153" ht="32.450000000000003" customHeight="1"/>
    <row r="155" ht="40.5" customHeight="1"/>
  </sheetData>
  <mergeCells count="14">
    <mergeCell ref="B1:E1"/>
    <mergeCell ref="C2:E2"/>
    <mergeCell ref="C3:E3"/>
    <mergeCell ref="C4:E4"/>
    <mergeCell ref="C5:E5"/>
    <mergeCell ref="C124:E124"/>
    <mergeCell ref="C71:J71"/>
    <mergeCell ref="C109:J109"/>
    <mergeCell ref="C110:J110"/>
    <mergeCell ref="C6:J6"/>
    <mergeCell ref="C7:J7"/>
    <mergeCell ref="C8:J8"/>
    <mergeCell ref="C9:J9"/>
    <mergeCell ref="C50:J50"/>
  </mergeCells>
  <pageMargins left="0.70866141732283461" right="0.70866141732283461" top="0.74803149606299213" bottom="0.74803149606299213" header="0.31496062992125984" footer="0.31496062992125984"/>
  <pageSetup paperSize="9" scale="32" orientation="portrait" useFirstPageNumber="1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B1:I131"/>
  <sheetViews>
    <sheetView topLeftCell="A8" workbookViewId="0">
      <selection activeCell="M12" sqref="M12"/>
    </sheetView>
  </sheetViews>
  <sheetFormatPr defaultColWidth="12.5703125" defaultRowHeight="15.75" customHeight="1"/>
  <cols>
    <col min="4" max="4" width="53.85546875" customWidth="1"/>
    <col min="7" max="7" width="16.42578125" customWidth="1"/>
  </cols>
  <sheetData>
    <row r="1" spans="2:9" ht="15.75" customHeight="1">
      <c r="B1" s="122"/>
      <c r="C1" s="1354" t="s">
        <v>161</v>
      </c>
      <c r="D1" s="1324"/>
      <c r="E1" s="122"/>
      <c r="F1" s="122"/>
    </row>
    <row r="2" spans="2:9" ht="15.75" customHeight="1">
      <c r="B2" s="124"/>
      <c r="C2" s="125" t="s">
        <v>162</v>
      </c>
      <c r="D2" s="631" t="s">
        <v>163</v>
      </c>
      <c r="E2" s="122"/>
      <c r="F2" s="122"/>
    </row>
    <row r="3" spans="2:9" ht="15.75" customHeight="1">
      <c r="B3" s="124"/>
      <c r="C3" s="125" t="s">
        <v>164</v>
      </c>
      <c r="D3" s="632"/>
      <c r="E3" s="122"/>
      <c r="F3" s="122"/>
    </row>
    <row r="4" spans="2:9" ht="15.75" customHeight="1">
      <c r="B4" s="124"/>
      <c r="C4" s="125" t="s">
        <v>165</v>
      </c>
      <c r="D4" s="632" t="s">
        <v>166</v>
      </c>
      <c r="E4" s="122"/>
      <c r="F4" s="122"/>
    </row>
    <row r="5" spans="2:9" ht="30.6" customHeight="1">
      <c r="B5" s="124"/>
      <c r="C5" s="125" t="s">
        <v>167</v>
      </c>
      <c r="D5" s="632" t="s">
        <v>168</v>
      </c>
      <c r="E5" s="77"/>
      <c r="F5" s="77"/>
    </row>
    <row r="6" spans="2:9" ht="31.5" customHeight="1">
      <c r="B6" s="124"/>
      <c r="C6" s="1527" t="s">
        <v>1371</v>
      </c>
      <c r="D6" s="1528"/>
      <c r="E6" s="1528"/>
      <c r="F6" s="1528"/>
    </row>
    <row r="7" spans="2:9" ht="18.75" customHeight="1">
      <c r="B7" s="124"/>
      <c r="C7" s="1529" t="s">
        <v>1372</v>
      </c>
      <c r="D7" s="1530"/>
      <c r="E7" s="1530"/>
      <c r="F7" s="1530"/>
    </row>
    <row r="8" spans="2:9" ht="51.75" customHeight="1">
      <c r="B8" s="633"/>
      <c r="C8" s="881" t="s">
        <v>1</v>
      </c>
      <c r="D8" s="881" t="s">
        <v>1374</v>
      </c>
      <c r="E8" s="881" t="s">
        <v>1596</v>
      </c>
      <c r="F8" s="881" t="s">
        <v>1595</v>
      </c>
    </row>
    <row r="9" spans="2:9" ht="18" customHeight="1">
      <c r="B9" s="124"/>
      <c r="C9" s="647">
        <v>51404</v>
      </c>
      <c r="D9" s="823" t="s">
        <v>1375</v>
      </c>
      <c r="E9" s="1167">
        <v>73.08</v>
      </c>
      <c r="F9" s="883">
        <f t="shared" ref="F9:F65" si="0">E9*1.2</f>
        <v>87.695999999999998</v>
      </c>
      <c r="G9" s="637"/>
      <c r="H9" s="637"/>
      <c r="I9" s="637"/>
    </row>
    <row r="10" spans="2:9" ht="18" customHeight="1">
      <c r="B10" s="124"/>
      <c r="C10" s="647" t="s">
        <v>1376</v>
      </c>
      <c r="D10" s="823" t="s">
        <v>1377</v>
      </c>
      <c r="E10" s="1167">
        <v>75.7</v>
      </c>
      <c r="F10" s="883">
        <f t="shared" si="0"/>
        <v>90.84</v>
      </c>
      <c r="G10" s="637"/>
      <c r="H10" s="637"/>
      <c r="I10" s="637"/>
    </row>
    <row r="11" spans="2:9" ht="18" customHeight="1">
      <c r="B11" s="124"/>
      <c r="C11" s="647">
        <v>10934</v>
      </c>
      <c r="D11" s="823" t="s">
        <v>1378</v>
      </c>
      <c r="E11" s="1167">
        <v>100.75</v>
      </c>
      <c r="F11" s="883">
        <v>120.9</v>
      </c>
      <c r="G11" s="637"/>
      <c r="H11" s="637"/>
      <c r="I11" s="637"/>
    </row>
    <row r="12" spans="2:9" ht="18" customHeight="1">
      <c r="B12" s="124"/>
      <c r="C12" s="647">
        <v>50684</v>
      </c>
      <c r="D12" s="823" t="s">
        <v>1379</v>
      </c>
      <c r="E12" s="1167">
        <v>141.49</v>
      </c>
      <c r="F12" s="883">
        <f t="shared" si="0"/>
        <v>169.78800000000001</v>
      </c>
      <c r="G12" s="637"/>
      <c r="H12" s="637"/>
      <c r="I12" s="637"/>
    </row>
    <row r="13" spans="2:9" ht="18" customHeight="1">
      <c r="B13" s="124"/>
      <c r="C13" s="647">
        <v>51405</v>
      </c>
      <c r="D13" s="823" t="s">
        <v>1380</v>
      </c>
      <c r="E13" s="1167">
        <v>169.09</v>
      </c>
      <c r="F13" s="883">
        <f t="shared" si="0"/>
        <v>202.90799999999999</v>
      </c>
      <c r="G13" s="637"/>
      <c r="H13" s="637"/>
      <c r="I13" s="637"/>
    </row>
    <row r="14" spans="2:9" ht="18" customHeight="1">
      <c r="B14" s="124"/>
      <c r="C14" s="647">
        <v>5383</v>
      </c>
      <c r="D14" s="823" t="s">
        <v>1381</v>
      </c>
      <c r="E14" s="1167"/>
      <c r="F14" s="883"/>
      <c r="G14" s="637"/>
      <c r="H14" s="637"/>
      <c r="I14" s="637"/>
    </row>
    <row r="15" spans="2:9" ht="18" customHeight="1">
      <c r="B15" s="124"/>
      <c r="C15" s="647">
        <v>5384</v>
      </c>
      <c r="D15" s="823" t="s">
        <v>1382</v>
      </c>
      <c r="E15" s="1167">
        <v>163.35</v>
      </c>
      <c r="F15" s="883">
        <f t="shared" si="0"/>
        <v>196.01999999999998</v>
      </c>
      <c r="G15" s="637"/>
      <c r="H15" s="637"/>
      <c r="I15" s="637"/>
    </row>
    <row r="16" spans="2:9" ht="18" customHeight="1">
      <c r="B16" s="124"/>
      <c r="C16" s="647">
        <v>10200</v>
      </c>
      <c r="D16" s="823" t="s">
        <v>1383</v>
      </c>
      <c r="E16" s="1167">
        <v>136.5</v>
      </c>
      <c r="F16" s="883">
        <v>163.80000000000001</v>
      </c>
      <c r="G16" s="637"/>
      <c r="H16" s="637"/>
      <c r="I16" s="637"/>
    </row>
    <row r="17" spans="2:9" ht="18" customHeight="1">
      <c r="B17" s="124"/>
      <c r="C17" s="647">
        <v>10199</v>
      </c>
      <c r="D17" s="823" t="s">
        <v>1384</v>
      </c>
      <c r="E17" s="1167">
        <v>184.5</v>
      </c>
      <c r="F17" s="883">
        <v>221.4</v>
      </c>
      <c r="G17" s="637"/>
      <c r="H17" s="637"/>
      <c r="I17" s="637"/>
    </row>
    <row r="18" spans="2:9" ht="18" customHeight="1">
      <c r="B18" s="124"/>
      <c r="C18" s="647">
        <v>51466</v>
      </c>
      <c r="D18" s="823" t="s">
        <v>1385</v>
      </c>
      <c r="E18" s="1167">
        <v>252.71</v>
      </c>
      <c r="F18" s="883">
        <f t="shared" si="0"/>
        <v>303.25200000000001</v>
      </c>
      <c r="G18" s="637"/>
      <c r="H18" s="637"/>
      <c r="I18" s="637"/>
    </row>
    <row r="19" spans="2:9" ht="18" customHeight="1">
      <c r="B19" s="124"/>
      <c r="C19" s="647">
        <v>8508</v>
      </c>
      <c r="D19" s="823" t="s">
        <v>1386</v>
      </c>
      <c r="E19" s="1167"/>
      <c r="F19" s="883"/>
      <c r="G19" s="637"/>
      <c r="H19" s="637"/>
      <c r="I19" s="637"/>
    </row>
    <row r="20" spans="2:9" ht="18" customHeight="1">
      <c r="B20" s="124"/>
      <c r="C20" s="647">
        <v>5380</v>
      </c>
      <c r="D20" s="823" t="s">
        <v>1387</v>
      </c>
      <c r="E20" s="1167"/>
      <c r="F20" s="883"/>
      <c r="G20" s="637"/>
      <c r="H20" s="637"/>
      <c r="I20" s="637"/>
    </row>
    <row r="21" spans="2:9" ht="18" customHeight="1">
      <c r="B21" s="124"/>
      <c r="C21" s="647">
        <v>50688</v>
      </c>
      <c r="D21" s="823" t="s">
        <v>1386</v>
      </c>
      <c r="E21" s="1167">
        <v>352.48</v>
      </c>
      <c r="F21" s="883">
        <f t="shared" si="0"/>
        <v>422.976</v>
      </c>
      <c r="G21" s="637"/>
      <c r="H21" s="637"/>
      <c r="I21" s="637"/>
    </row>
    <row r="22" spans="2:9" ht="18" customHeight="1">
      <c r="B22" s="124"/>
      <c r="C22" s="647">
        <v>50683</v>
      </c>
      <c r="D22" s="823" t="s">
        <v>1388</v>
      </c>
      <c r="E22" s="1167">
        <v>385.63</v>
      </c>
      <c r="F22" s="883">
        <f t="shared" si="0"/>
        <v>462.75599999999997</v>
      </c>
      <c r="G22" s="637"/>
      <c r="H22" s="637"/>
      <c r="I22" s="637"/>
    </row>
    <row r="23" spans="2:9" ht="18" customHeight="1">
      <c r="B23" s="124"/>
      <c r="C23" s="647">
        <v>50687</v>
      </c>
      <c r="D23" s="823" t="s">
        <v>1389</v>
      </c>
      <c r="E23" s="1167">
        <v>528.73</v>
      </c>
      <c r="F23" s="883">
        <f t="shared" si="0"/>
        <v>634.476</v>
      </c>
      <c r="G23" s="637"/>
      <c r="H23" s="637"/>
      <c r="I23" s="637"/>
    </row>
    <row r="24" spans="2:9" ht="18" customHeight="1">
      <c r="B24" s="124"/>
      <c r="C24" s="647">
        <v>50686</v>
      </c>
      <c r="D24" s="823" t="s">
        <v>1390</v>
      </c>
      <c r="E24" s="1167">
        <v>770.45</v>
      </c>
      <c r="F24" s="883">
        <f t="shared" si="0"/>
        <v>924.54</v>
      </c>
      <c r="G24" s="637"/>
      <c r="H24" s="637"/>
      <c r="I24" s="637"/>
    </row>
    <row r="25" spans="2:9" ht="18" customHeight="1">
      <c r="B25" s="124"/>
      <c r="C25" s="647">
        <v>50690</v>
      </c>
      <c r="D25" s="823" t="s">
        <v>1391</v>
      </c>
      <c r="E25" s="1167">
        <v>1056.6500000000001</v>
      </c>
      <c r="F25" s="883">
        <f t="shared" si="0"/>
        <v>1267.98</v>
      </c>
      <c r="G25" s="637"/>
      <c r="H25" s="637"/>
      <c r="I25" s="637"/>
    </row>
    <row r="26" spans="2:9" ht="27.75" customHeight="1">
      <c r="B26" s="124"/>
      <c r="C26" s="1527" t="s">
        <v>1392</v>
      </c>
      <c r="D26" s="1528"/>
      <c r="E26" s="1528"/>
      <c r="F26" s="1528"/>
      <c r="G26" s="637"/>
      <c r="H26" s="637"/>
      <c r="I26" s="637"/>
    </row>
    <row r="27" spans="2:9" ht="37.5" customHeight="1">
      <c r="B27" s="124"/>
      <c r="C27" s="826" t="s">
        <v>1</v>
      </c>
      <c r="D27" s="826" t="s">
        <v>1374</v>
      </c>
      <c r="E27" s="826" t="s">
        <v>1393</v>
      </c>
      <c r="F27" s="826" t="s">
        <v>1394</v>
      </c>
      <c r="G27" s="1531"/>
      <c r="H27" s="1531"/>
      <c r="I27" s="1531"/>
    </row>
    <row r="28" spans="2:9" ht="22.5" customHeight="1">
      <c r="B28" s="124"/>
      <c r="C28" s="634">
        <v>8362</v>
      </c>
      <c r="D28" s="635" t="s">
        <v>1395</v>
      </c>
      <c r="E28" s="636">
        <v>30.6</v>
      </c>
      <c r="F28" s="825">
        <f t="shared" si="0"/>
        <v>36.72</v>
      </c>
      <c r="G28" s="1531"/>
      <c r="H28" s="1531"/>
      <c r="I28" s="1531"/>
    </row>
    <row r="29" spans="2:9" ht="22.5" customHeight="1">
      <c r="B29" s="124"/>
      <c r="C29" s="634">
        <v>8363</v>
      </c>
      <c r="D29" s="635" t="s">
        <v>1396</v>
      </c>
      <c r="E29" s="636">
        <v>37.4</v>
      </c>
      <c r="F29" s="825">
        <f t="shared" si="0"/>
        <v>44.879999999999995</v>
      </c>
      <c r="G29" s="1531"/>
      <c r="H29" s="1531"/>
      <c r="I29" s="1531"/>
    </row>
    <row r="30" spans="2:9" ht="15.75" customHeight="1">
      <c r="B30" s="124"/>
      <c r="C30" s="640"/>
      <c r="D30" s="642"/>
      <c r="E30" s="885"/>
      <c r="F30" s="886"/>
      <c r="G30" s="637"/>
      <c r="H30" s="637"/>
      <c r="I30" s="637"/>
    </row>
    <row r="31" spans="2:9" ht="47.25" customHeight="1">
      <c r="B31" s="124"/>
      <c r="C31" s="1525" t="s">
        <v>1397</v>
      </c>
      <c r="D31" s="1526"/>
      <c r="E31" s="1526"/>
      <c r="F31" s="1526"/>
      <c r="G31" s="637"/>
      <c r="H31" s="637"/>
      <c r="I31" s="637"/>
    </row>
    <row r="32" spans="2:9" ht="31.5" customHeight="1">
      <c r="B32" s="882"/>
      <c r="C32" s="826" t="s">
        <v>1</v>
      </c>
      <c r="D32" s="826" t="s">
        <v>1374</v>
      </c>
      <c r="E32" s="826" t="s">
        <v>1393</v>
      </c>
      <c r="F32" s="826" t="s">
        <v>1394</v>
      </c>
      <c r="G32" s="637"/>
      <c r="H32" s="637"/>
      <c r="I32" s="637"/>
    </row>
    <row r="33" spans="2:9" ht="15.75" customHeight="1">
      <c r="B33" s="882"/>
      <c r="C33" s="634">
        <v>11159</v>
      </c>
      <c r="D33" s="659" t="s">
        <v>1398</v>
      </c>
      <c r="E33" s="636">
        <v>18.46</v>
      </c>
      <c r="F33" s="825">
        <f t="shared" si="0"/>
        <v>22.152000000000001</v>
      </c>
      <c r="G33" s="637"/>
      <c r="H33" s="637"/>
      <c r="I33" s="637"/>
    </row>
    <row r="34" spans="2:9" ht="15.75" customHeight="1">
      <c r="B34" s="882"/>
      <c r="C34" s="634">
        <v>6620</v>
      </c>
      <c r="D34" s="635" t="s">
        <v>1399</v>
      </c>
      <c r="E34" s="636">
        <f>58*1.1</f>
        <v>63.800000000000004</v>
      </c>
      <c r="F34" s="825">
        <f t="shared" si="0"/>
        <v>76.56</v>
      </c>
      <c r="G34" s="637"/>
      <c r="H34" s="637"/>
      <c r="I34" s="637"/>
    </row>
    <row r="35" spans="2:9" ht="15.75" customHeight="1">
      <c r="B35" s="122"/>
      <c r="C35" s="634">
        <v>11158</v>
      </c>
      <c r="D35" s="635" t="s">
        <v>1400</v>
      </c>
      <c r="E35" s="636">
        <v>46.75</v>
      </c>
      <c r="F35" s="825">
        <f t="shared" si="0"/>
        <v>56.1</v>
      </c>
      <c r="G35" s="637"/>
      <c r="H35" s="637"/>
      <c r="I35" s="637"/>
    </row>
    <row r="36" spans="2:9" ht="15.75" customHeight="1">
      <c r="B36" s="122"/>
      <c r="C36" s="634">
        <v>11160</v>
      </c>
      <c r="D36" s="635" t="s">
        <v>1401</v>
      </c>
      <c r="E36" s="636">
        <v>78.569999999999993</v>
      </c>
      <c r="F36" s="825">
        <f t="shared" si="0"/>
        <v>94.283999999999992</v>
      </c>
      <c r="G36" s="637"/>
      <c r="H36" s="637"/>
      <c r="I36" s="637"/>
    </row>
    <row r="37" spans="2:9" ht="15.75" customHeight="1">
      <c r="B37" s="122"/>
      <c r="C37" s="634">
        <v>10267</v>
      </c>
      <c r="D37" s="635" t="s">
        <v>1402</v>
      </c>
      <c r="E37" s="636">
        <v>28.05</v>
      </c>
      <c r="F37" s="825">
        <v>33.659999999999997</v>
      </c>
      <c r="G37" s="637"/>
      <c r="H37" s="637"/>
      <c r="I37" s="637"/>
    </row>
    <row r="38" spans="2:9" ht="30" customHeight="1">
      <c r="B38" s="124"/>
      <c r="C38" s="1525" t="s">
        <v>1403</v>
      </c>
      <c r="D38" s="1526"/>
      <c r="E38" s="1526"/>
      <c r="F38" s="1526"/>
      <c r="G38" s="637"/>
      <c r="H38" s="637"/>
      <c r="I38" s="637"/>
    </row>
    <row r="39" spans="2:9" ht="32.25" customHeight="1">
      <c r="B39" s="882"/>
      <c r="C39" s="826" t="s">
        <v>1</v>
      </c>
      <c r="D39" s="826" t="s">
        <v>1374</v>
      </c>
      <c r="E39" s="826" t="s">
        <v>1393</v>
      </c>
      <c r="F39" s="826" t="s">
        <v>1394</v>
      </c>
      <c r="G39" s="637"/>
      <c r="H39" s="637"/>
      <c r="I39" s="637"/>
    </row>
    <row r="40" spans="2:9" ht="30" customHeight="1">
      <c r="B40" s="882"/>
      <c r="C40" s="634">
        <v>8865</v>
      </c>
      <c r="D40" s="884" t="s">
        <v>1404</v>
      </c>
      <c r="E40" s="636">
        <v>56.95</v>
      </c>
      <c r="F40" s="825">
        <f t="shared" si="0"/>
        <v>68.34</v>
      </c>
      <c r="G40" s="637"/>
      <c r="H40" s="637"/>
      <c r="I40" s="637"/>
    </row>
    <row r="41" spans="2:9" ht="33.75" customHeight="1">
      <c r="B41" s="882"/>
      <c r="C41" s="634">
        <v>8866</v>
      </c>
      <c r="D41" s="884" t="s">
        <v>1405</v>
      </c>
      <c r="E41" s="636">
        <v>61.2</v>
      </c>
      <c r="F41" s="825">
        <f t="shared" si="0"/>
        <v>73.44</v>
      </c>
      <c r="G41" s="637"/>
      <c r="H41" s="637"/>
      <c r="I41" s="637"/>
    </row>
    <row r="42" spans="2:9" ht="31.5">
      <c r="B42" s="882"/>
      <c r="C42" s="634">
        <v>8867</v>
      </c>
      <c r="D42" s="884" t="s">
        <v>1406</v>
      </c>
      <c r="E42" s="636">
        <v>71.400000000000006</v>
      </c>
      <c r="F42" s="825">
        <f t="shared" si="0"/>
        <v>85.68</v>
      </c>
      <c r="G42" s="637"/>
      <c r="H42" s="637"/>
      <c r="I42" s="637"/>
    </row>
    <row r="43" spans="2:9">
      <c r="B43" s="122"/>
      <c r="C43" s="634">
        <v>10265</v>
      </c>
      <c r="D43" s="884" t="s">
        <v>1407</v>
      </c>
      <c r="E43" s="636">
        <v>38.25</v>
      </c>
      <c r="F43" s="825">
        <v>45.9</v>
      </c>
      <c r="G43" s="637"/>
      <c r="H43" s="637"/>
      <c r="I43" s="637"/>
    </row>
    <row r="44" spans="2:9">
      <c r="B44" s="122"/>
      <c r="C44" s="634">
        <v>9355</v>
      </c>
      <c r="D44" s="884" t="s">
        <v>1408</v>
      </c>
      <c r="E44" s="636">
        <v>38.25</v>
      </c>
      <c r="F44" s="825">
        <v>45.9</v>
      </c>
      <c r="G44" s="637"/>
      <c r="H44" s="637"/>
      <c r="I44" s="637"/>
    </row>
    <row r="45" spans="2:9">
      <c r="B45" s="122"/>
      <c r="C45" s="634">
        <v>15179</v>
      </c>
      <c r="D45" s="884" t="s">
        <v>1409</v>
      </c>
      <c r="E45" s="636">
        <f t="shared" ref="E45:E53" si="1">F45/1.2</f>
        <v>37.6</v>
      </c>
      <c r="F45" s="825">
        <v>45.12</v>
      </c>
      <c r="G45" s="637"/>
      <c r="H45" s="637"/>
      <c r="I45" s="637"/>
    </row>
    <row r="46" spans="2:9">
      <c r="B46" s="122"/>
      <c r="C46" s="634">
        <v>15180</v>
      </c>
      <c r="D46" s="884" t="s">
        <v>1410</v>
      </c>
      <c r="E46" s="636">
        <f t="shared" si="1"/>
        <v>48.500000000000007</v>
      </c>
      <c r="F46" s="825">
        <v>58.2</v>
      </c>
      <c r="G46" s="637"/>
      <c r="H46" s="637"/>
      <c r="I46" s="637"/>
    </row>
    <row r="47" spans="2:9">
      <c r="B47" s="122"/>
      <c r="C47" s="641"/>
      <c r="D47" s="642"/>
      <c r="E47" s="643"/>
      <c r="F47" s="643"/>
      <c r="G47" s="637"/>
      <c r="H47" s="637"/>
      <c r="I47" s="637"/>
    </row>
    <row r="48" spans="2:9" ht="23.25">
      <c r="B48" s="124"/>
      <c r="C48" s="1525" t="s">
        <v>1411</v>
      </c>
      <c r="D48" s="1526"/>
      <c r="E48" s="1526"/>
      <c r="F48" s="1526"/>
      <c r="G48" s="637"/>
      <c r="H48" s="637"/>
      <c r="I48" s="637"/>
    </row>
    <row r="49" spans="2:9" ht="47.25">
      <c r="B49" s="882"/>
      <c r="C49" s="826" t="s">
        <v>1</v>
      </c>
      <c r="D49" s="826" t="s">
        <v>1412</v>
      </c>
      <c r="E49" s="826" t="s">
        <v>1597</v>
      </c>
      <c r="F49" s="826" t="s">
        <v>1598</v>
      </c>
      <c r="G49" s="637"/>
      <c r="H49" s="637"/>
      <c r="I49" s="637"/>
    </row>
    <row r="50" spans="2:9">
      <c r="B50" s="122"/>
      <c r="C50" s="634">
        <v>6095</v>
      </c>
      <c r="D50" s="823" t="s">
        <v>1413</v>
      </c>
      <c r="E50" s="636">
        <v>13.34</v>
      </c>
      <c r="F50" s="883">
        <f t="shared" si="0"/>
        <v>16.007999999999999</v>
      </c>
      <c r="G50" s="637"/>
      <c r="H50" s="637"/>
      <c r="I50" s="637"/>
    </row>
    <row r="51" spans="2:9">
      <c r="B51" s="122"/>
      <c r="C51" s="634">
        <v>8240</v>
      </c>
      <c r="D51" s="635" t="s">
        <v>1414</v>
      </c>
      <c r="E51" s="636">
        <v>31.66</v>
      </c>
      <c r="F51" s="825">
        <v>37.99</v>
      </c>
      <c r="G51" s="637"/>
      <c r="H51" s="637"/>
      <c r="I51" s="637"/>
    </row>
    <row r="52" spans="2:9" hidden="1">
      <c r="B52" s="122"/>
      <c r="C52" s="634">
        <v>8240</v>
      </c>
      <c r="D52" s="635" t="s">
        <v>1415</v>
      </c>
      <c r="E52" s="636">
        <v>22.16</v>
      </c>
      <c r="F52" s="825">
        <f t="shared" si="0"/>
        <v>26.591999999999999</v>
      </c>
      <c r="G52" s="637"/>
      <c r="H52" s="637"/>
      <c r="I52" s="637"/>
    </row>
    <row r="53" spans="2:9">
      <c r="B53" s="122"/>
      <c r="C53" s="634">
        <v>8241</v>
      </c>
      <c r="D53" s="635" t="s">
        <v>1416</v>
      </c>
      <c r="E53" s="636">
        <f t="shared" si="1"/>
        <v>88</v>
      </c>
      <c r="F53" s="825">
        <v>105.6</v>
      </c>
      <c r="G53" s="637"/>
      <c r="H53" s="637"/>
      <c r="I53" s="637"/>
    </row>
    <row r="54" spans="2:9" ht="21.6" hidden="1" customHeight="1">
      <c r="B54" s="122"/>
      <c r="C54" s="634">
        <v>7414</v>
      </c>
      <c r="D54" s="635" t="s">
        <v>1417</v>
      </c>
      <c r="E54" s="636">
        <v>92</v>
      </c>
      <c r="F54" s="825">
        <f t="shared" si="0"/>
        <v>110.39999999999999</v>
      </c>
      <c r="G54" s="637"/>
      <c r="H54" s="637"/>
      <c r="I54" s="637"/>
    </row>
    <row r="55" spans="2:9" ht="32.450000000000003" customHeight="1">
      <c r="B55" s="122"/>
      <c r="C55" s="634">
        <v>7414</v>
      </c>
      <c r="D55" s="635" t="s">
        <v>1418</v>
      </c>
      <c r="E55" s="636">
        <v>92</v>
      </c>
      <c r="F55" s="825">
        <f t="shared" si="0"/>
        <v>110.39999999999999</v>
      </c>
      <c r="G55" s="637"/>
      <c r="H55" s="637"/>
      <c r="I55" s="637"/>
    </row>
    <row r="56" spans="2:9">
      <c r="B56" s="122"/>
      <c r="C56" s="634">
        <v>6330</v>
      </c>
      <c r="D56" s="635" t="s">
        <v>1419</v>
      </c>
      <c r="E56" s="636">
        <v>152</v>
      </c>
      <c r="F56" s="825">
        <v>182.4</v>
      </c>
      <c r="G56" s="637"/>
      <c r="H56" s="637"/>
      <c r="I56" s="637"/>
    </row>
    <row r="57" spans="2:9">
      <c r="B57" s="122"/>
      <c r="C57" s="634">
        <v>9327</v>
      </c>
      <c r="D57" s="635" t="s">
        <v>1420</v>
      </c>
      <c r="E57" s="636">
        <v>152</v>
      </c>
      <c r="F57" s="825">
        <f t="shared" si="0"/>
        <v>182.4</v>
      </c>
      <c r="G57" s="637"/>
      <c r="H57" s="637"/>
      <c r="I57" s="637"/>
    </row>
    <row r="58" spans="2:9">
      <c r="B58" s="122"/>
      <c r="C58" s="634">
        <v>15490</v>
      </c>
      <c r="D58" s="635" t="s">
        <v>1421</v>
      </c>
      <c r="E58" s="636">
        <v>108</v>
      </c>
      <c r="F58" s="825">
        <v>129.6</v>
      </c>
      <c r="G58" s="637"/>
      <c r="H58" s="637"/>
      <c r="I58" s="637"/>
    </row>
    <row r="59" spans="2:9">
      <c r="B59" s="122"/>
      <c r="C59" s="634">
        <v>50072</v>
      </c>
      <c r="D59" s="635" t="s">
        <v>1422</v>
      </c>
      <c r="E59" s="636">
        <v>158.66</v>
      </c>
      <c r="F59" s="825">
        <f t="shared" si="0"/>
        <v>190.392</v>
      </c>
      <c r="G59" s="637"/>
      <c r="H59" s="637"/>
      <c r="I59" s="637"/>
    </row>
    <row r="60" spans="2:9">
      <c r="B60" s="122"/>
      <c r="C60" s="634">
        <v>11872</v>
      </c>
      <c r="D60" s="635" t="s">
        <v>1423</v>
      </c>
      <c r="E60" s="636">
        <v>170.66</v>
      </c>
      <c r="F60" s="825">
        <f t="shared" si="0"/>
        <v>204.792</v>
      </c>
      <c r="G60" s="637"/>
      <c r="H60" s="637"/>
      <c r="I60" s="637"/>
    </row>
    <row r="61" spans="2:9">
      <c r="B61" s="122"/>
      <c r="C61" s="634">
        <v>10539</v>
      </c>
      <c r="D61" s="635" t="s">
        <v>1424</v>
      </c>
      <c r="E61" s="636">
        <v>145.34</v>
      </c>
      <c r="F61" s="825">
        <f t="shared" si="0"/>
        <v>174.40799999999999</v>
      </c>
      <c r="G61" s="637"/>
      <c r="H61" s="637"/>
      <c r="I61" s="637"/>
    </row>
    <row r="62" spans="2:9">
      <c r="B62" s="122"/>
      <c r="C62" s="634">
        <v>15491</v>
      </c>
      <c r="D62" s="635" t="s">
        <v>1425</v>
      </c>
      <c r="E62" s="636">
        <v>228</v>
      </c>
      <c r="F62" s="825">
        <f t="shared" si="0"/>
        <v>273.59999999999997</v>
      </c>
      <c r="G62" s="637"/>
      <c r="H62" s="637"/>
      <c r="I62" s="637"/>
    </row>
    <row r="63" spans="2:9">
      <c r="B63" s="122"/>
      <c r="C63" s="634">
        <v>15492</v>
      </c>
      <c r="D63" s="635" t="s">
        <v>1426</v>
      </c>
      <c r="E63" s="636">
        <v>202.66</v>
      </c>
      <c r="F63" s="825">
        <f t="shared" si="0"/>
        <v>243.19199999999998</v>
      </c>
      <c r="G63" s="637"/>
      <c r="H63" s="637"/>
      <c r="I63" s="637"/>
    </row>
    <row r="64" spans="2:9">
      <c r="B64" s="122"/>
      <c r="C64" s="634">
        <v>15040</v>
      </c>
      <c r="D64" s="638" t="s">
        <v>1427</v>
      </c>
      <c r="E64" s="636">
        <v>274.66000000000003</v>
      </c>
      <c r="F64" s="825">
        <f t="shared" si="0"/>
        <v>329.59200000000004</v>
      </c>
      <c r="G64" s="637"/>
      <c r="H64" s="637"/>
      <c r="I64" s="637"/>
    </row>
    <row r="65" spans="2:9">
      <c r="B65" s="122"/>
      <c r="C65" s="634">
        <v>7324</v>
      </c>
      <c r="D65" s="638" t="s">
        <v>1428</v>
      </c>
      <c r="E65" s="636">
        <v>132.54</v>
      </c>
      <c r="F65" s="825">
        <f t="shared" si="0"/>
        <v>159.04799999999997</v>
      </c>
      <c r="G65" s="637"/>
      <c r="H65" s="637"/>
      <c r="I65" s="637"/>
    </row>
    <row r="66" spans="2:9">
      <c r="B66" s="122"/>
      <c r="C66" s="644"/>
      <c r="D66" s="644"/>
      <c r="E66" s="644"/>
      <c r="F66" s="644"/>
      <c r="G66" s="637"/>
      <c r="H66" s="637"/>
      <c r="I66" s="637"/>
    </row>
    <row r="67" spans="2:9" ht="38.25" customHeight="1">
      <c r="B67" s="122"/>
      <c r="C67" s="1525" t="s">
        <v>1429</v>
      </c>
      <c r="D67" s="1526"/>
      <c r="E67" s="1526"/>
      <c r="F67" s="1526"/>
      <c r="G67" s="637"/>
      <c r="H67" s="637"/>
      <c r="I67" s="637"/>
    </row>
    <row r="68" spans="2:9" ht="47.25">
      <c r="B68" s="882"/>
      <c r="C68" s="826" t="s">
        <v>1</v>
      </c>
      <c r="D68" s="826" t="s">
        <v>1429</v>
      </c>
      <c r="E68" s="826" t="s">
        <v>1599</v>
      </c>
      <c r="F68" s="826" t="s">
        <v>1600</v>
      </c>
      <c r="G68" s="637"/>
      <c r="H68" s="637"/>
      <c r="I68" s="637"/>
    </row>
    <row r="69" spans="2:9" ht="24.75" customHeight="1">
      <c r="B69" s="122"/>
      <c r="C69" s="634">
        <v>8012</v>
      </c>
      <c r="D69" s="635" t="s">
        <v>1430</v>
      </c>
      <c r="E69" s="636">
        <v>16.100000000000001</v>
      </c>
      <c r="F69" s="825">
        <f t="shared" ref="F69:F114" si="2">E69*1.2</f>
        <v>19.32</v>
      </c>
      <c r="G69" s="637"/>
      <c r="H69" s="637"/>
      <c r="I69" s="637"/>
    </row>
    <row r="70" spans="2:9" ht="24.75" customHeight="1">
      <c r="B70" s="122"/>
      <c r="C70" s="634">
        <v>10317</v>
      </c>
      <c r="D70" s="635" t="s">
        <v>1431</v>
      </c>
      <c r="E70" s="636">
        <v>62.4</v>
      </c>
      <c r="F70" s="825">
        <f t="shared" si="2"/>
        <v>74.88</v>
      </c>
      <c r="G70" s="637"/>
      <c r="H70" s="637"/>
      <c r="I70" s="637"/>
    </row>
    <row r="71" spans="2:9" ht="24.75" customHeight="1">
      <c r="B71" s="122"/>
      <c r="C71" s="634">
        <v>9065</v>
      </c>
      <c r="D71" s="635" t="s">
        <v>1432</v>
      </c>
      <c r="E71" s="636">
        <v>26.84</v>
      </c>
      <c r="F71" s="825">
        <f t="shared" si="2"/>
        <v>32.207999999999998</v>
      </c>
      <c r="G71" s="637"/>
      <c r="H71" s="637"/>
      <c r="I71" s="637"/>
    </row>
    <row r="72" spans="2:9" ht="24.75" customHeight="1">
      <c r="B72" s="122"/>
      <c r="C72" s="634">
        <v>7344</v>
      </c>
      <c r="D72" s="635" t="s">
        <v>1433</v>
      </c>
      <c r="E72" s="636">
        <v>30.8</v>
      </c>
      <c r="F72" s="825">
        <f t="shared" si="2"/>
        <v>36.96</v>
      </c>
      <c r="G72" s="637"/>
      <c r="H72" s="637"/>
      <c r="I72" s="637"/>
    </row>
    <row r="73" spans="2:9" ht="23.25">
      <c r="B73" s="122"/>
      <c r="C73" s="1525" t="s">
        <v>1434</v>
      </c>
      <c r="D73" s="1526"/>
      <c r="E73" s="1526"/>
      <c r="F73" s="1526"/>
      <c r="G73" s="645"/>
      <c r="H73" s="637"/>
      <c r="I73" s="637"/>
    </row>
    <row r="74" spans="2:9" ht="47.25">
      <c r="B74" s="122"/>
      <c r="C74" s="826" t="s">
        <v>1</v>
      </c>
      <c r="D74" s="826" t="s">
        <v>1435</v>
      </c>
      <c r="E74" s="826" t="s">
        <v>1436</v>
      </c>
      <c r="F74" s="826" t="s">
        <v>1437</v>
      </c>
      <c r="G74" s="646"/>
      <c r="H74" s="637"/>
      <c r="I74" s="637"/>
    </row>
    <row r="75" spans="2:9" ht="18.75" customHeight="1">
      <c r="B75" s="122"/>
      <c r="C75" s="647">
        <v>50355</v>
      </c>
      <c r="D75" s="648" t="s">
        <v>1438</v>
      </c>
      <c r="E75" s="649">
        <v>39.6</v>
      </c>
      <c r="F75" s="789">
        <f t="shared" si="2"/>
        <v>47.52</v>
      </c>
      <c r="G75" s="650"/>
      <c r="H75" s="637"/>
      <c r="I75" s="637"/>
    </row>
    <row r="76" spans="2:9" s="1" customFormat="1" ht="18.75" customHeight="1">
      <c r="B76" s="122"/>
      <c r="C76" s="647">
        <v>51745</v>
      </c>
      <c r="D76" s="648" t="s">
        <v>1439</v>
      </c>
      <c r="E76" s="649">
        <v>44</v>
      </c>
      <c r="F76" s="789">
        <v>52.8</v>
      </c>
      <c r="G76" s="650"/>
      <c r="H76" s="637"/>
      <c r="I76" s="637"/>
    </row>
    <row r="77" spans="2:9" ht="18.75" customHeight="1">
      <c r="B77" s="122"/>
      <c r="C77" s="651">
        <v>9869</v>
      </c>
      <c r="D77" s="648" t="s">
        <v>1440</v>
      </c>
      <c r="E77" s="649">
        <f>0.0354*1000</f>
        <v>35.4</v>
      </c>
      <c r="F77" s="789">
        <f t="shared" si="2"/>
        <v>42.48</v>
      </c>
      <c r="G77" s="652"/>
      <c r="H77" s="637"/>
      <c r="I77" s="637"/>
    </row>
    <row r="78" spans="2:9" ht="18.75" customHeight="1">
      <c r="B78" s="122"/>
      <c r="C78" s="651">
        <v>50908</v>
      </c>
      <c r="D78" s="648" t="s">
        <v>1441</v>
      </c>
      <c r="E78" s="649">
        <v>41.8</v>
      </c>
      <c r="F78" s="789">
        <f t="shared" si="2"/>
        <v>50.16</v>
      </c>
      <c r="G78" s="652"/>
      <c r="H78" s="637"/>
      <c r="I78" s="637"/>
    </row>
    <row r="79" spans="2:9" s="1" customFormat="1" ht="18.75" customHeight="1">
      <c r="B79" s="122"/>
      <c r="C79" s="651">
        <v>51742</v>
      </c>
      <c r="D79" s="648" t="s">
        <v>1442</v>
      </c>
      <c r="E79" s="653">
        <v>44</v>
      </c>
      <c r="F79" s="730">
        <f t="shared" si="2"/>
        <v>52.8</v>
      </c>
      <c r="G79" s="652"/>
      <c r="H79" s="637"/>
      <c r="I79" s="637"/>
    </row>
    <row r="80" spans="2:9" ht="18.75" customHeight="1">
      <c r="B80" s="122"/>
      <c r="C80" s="651">
        <v>15382</v>
      </c>
      <c r="D80" s="648" t="s">
        <v>1443</v>
      </c>
      <c r="E80" s="649">
        <v>58.3</v>
      </c>
      <c r="F80" s="789">
        <f t="shared" si="2"/>
        <v>69.959999999999994</v>
      </c>
      <c r="G80" s="650"/>
      <c r="H80" s="637"/>
      <c r="I80" s="637"/>
    </row>
    <row r="81" spans="2:9" ht="18.75" customHeight="1">
      <c r="B81" s="122"/>
      <c r="C81" s="651">
        <v>11779</v>
      </c>
      <c r="D81" s="648" t="s">
        <v>1444</v>
      </c>
      <c r="E81" s="649">
        <v>60</v>
      </c>
      <c r="F81" s="789">
        <v>72</v>
      </c>
      <c r="G81" s="650"/>
      <c r="H81" s="637"/>
      <c r="I81" s="637"/>
    </row>
    <row r="82" spans="2:9" ht="18.75" customHeight="1">
      <c r="B82" s="122"/>
      <c r="C82" s="651">
        <v>50770</v>
      </c>
      <c r="D82" s="648" t="s">
        <v>1445</v>
      </c>
      <c r="E82" s="649">
        <v>88</v>
      </c>
      <c r="F82" s="789">
        <f t="shared" si="2"/>
        <v>105.6</v>
      </c>
      <c r="G82" s="650"/>
      <c r="H82" s="637"/>
      <c r="I82" s="637"/>
    </row>
    <row r="83" spans="2:9" ht="18.75" customHeight="1">
      <c r="B83" s="122"/>
      <c r="C83" s="651">
        <v>50198</v>
      </c>
      <c r="D83" s="648" t="s">
        <v>1446</v>
      </c>
      <c r="E83" s="649">
        <v>107.79</v>
      </c>
      <c r="F83" s="789">
        <v>130.55000000000001</v>
      </c>
      <c r="G83" s="650"/>
      <c r="H83" s="637"/>
      <c r="I83" s="637"/>
    </row>
    <row r="84" spans="2:9" s="1" customFormat="1" ht="20.25" customHeight="1">
      <c r="B84" s="122"/>
      <c r="C84" s="651">
        <v>51743</v>
      </c>
      <c r="D84" s="648" t="s">
        <v>1447</v>
      </c>
      <c r="E84" s="649">
        <v>66</v>
      </c>
      <c r="F84" s="789">
        <f t="shared" si="2"/>
        <v>79.2</v>
      </c>
      <c r="G84" s="650"/>
      <c r="H84" s="637"/>
      <c r="I84" s="637"/>
    </row>
    <row r="85" spans="2:9" ht="18.75" customHeight="1">
      <c r="B85" s="122"/>
      <c r="C85" s="651">
        <v>15403</v>
      </c>
      <c r="D85" s="648" t="s">
        <v>1448</v>
      </c>
      <c r="E85" s="649">
        <v>61.93</v>
      </c>
      <c r="F85" s="789">
        <f t="shared" si="2"/>
        <v>74.316000000000003</v>
      </c>
      <c r="G85" s="650"/>
      <c r="H85" s="637"/>
      <c r="I85" s="637"/>
    </row>
    <row r="86" spans="2:9" ht="18.75" customHeight="1">
      <c r="B86" s="122"/>
      <c r="C86" s="651">
        <v>50569</v>
      </c>
      <c r="D86" s="648" t="s">
        <v>1449</v>
      </c>
      <c r="E86" s="649">
        <v>65.56</v>
      </c>
      <c r="F86" s="789">
        <f t="shared" si="2"/>
        <v>78.671999999999997</v>
      </c>
      <c r="G86" s="650"/>
      <c r="H86" s="637"/>
      <c r="I86" s="637"/>
    </row>
    <row r="87" spans="2:9" ht="18.75" customHeight="1">
      <c r="B87" s="122"/>
      <c r="C87" s="651">
        <v>8291</v>
      </c>
      <c r="D87" s="648" t="s">
        <v>1450</v>
      </c>
      <c r="E87" s="649">
        <v>34.03</v>
      </c>
      <c r="F87" s="789">
        <f t="shared" si="2"/>
        <v>40.835999999999999</v>
      </c>
      <c r="G87" s="650"/>
      <c r="H87" s="637"/>
      <c r="I87" s="637"/>
    </row>
    <row r="88" spans="2:9" s="1" customFormat="1" ht="18.75" customHeight="1">
      <c r="B88" s="122"/>
      <c r="C88" s="651">
        <v>51744</v>
      </c>
      <c r="D88" s="648" t="s">
        <v>1451</v>
      </c>
      <c r="E88" s="649">
        <v>66</v>
      </c>
      <c r="F88" s="789">
        <v>79.2</v>
      </c>
      <c r="G88" s="650"/>
      <c r="H88" s="637"/>
      <c r="I88" s="637"/>
    </row>
    <row r="89" spans="2:9" ht="18.75" customHeight="1">
      <c r="B89" s="122"/>
      <c r="C89" s="651">
        <v>50356</v>
      </c>
      <c r="D89" s="648" t="s">
        <v>1452</v>
      </c>
      <c r="E89" s="649">
        <v>68.2</v>
      </c>
      <c r="F89" s="789">
        <v>81.84</v>
      </c>
      <c r="G89" s="650"/>
      <c r="H89" s="637"/>
      <c r="I89" s="637"/>
    </row>
    <row r="90" spans="2:9" ht="18.75" customHeight="1">
      <c r="B90" s="122"/>
      <c r="C90" s="651">
        <v>50833</v>
      </c>
      <c r="D90" s="648" t="s">
        <v>1453</v>
      </c>
      <c r="E90" s="649">
        <v>85.8</v>
      </c>
      <c r="F90" s="789">
        <v>102.96</v>
      </c>
      <c r="G90" s="650"/>
      <c r="H90" s="637"/>
      <c r="I90" s="637"/>
    </row>
    <row r="91" spans="2:9" ht="18.75" customHeight="1">
      <c r="B91" s="654"/>
      <c r="C91" s="651">
        <v>8319</v>
      </c>
      <c r="D91" s="648" t="s">
        <v>1454</v>
      </c>
      <c r="E91" s="649">
        <v>42.5</v>
      </c>
      <c r="F91" s="789">
        <f t="shared" si="2"/>
        <v>51</v>
      </c>
      <c r="G91" s="650"/>
      <c r="H91" s="637"/>
      <c r="I91" s="637"/>
    </row>
    <row r="92" spans="2:9" ht="18.75" customHeight="1">
      <c r="B92" s="122"/>
      <c r="C92" s="651">
        <v>51589</v>
      </c>
      <c r="D92" s="648" t="s">
        <v>1457</v>
      </c>
      <c r="E92" s="649">
        <v>114.4</v>
      </c>
      <c r="F92" s="789">
        <v>137.28</v>
      </c>
      <c r="G92" s="650"/>
      <c r="H92" s="637"/>
      <c r="I92" s="637"/>
    </row>
    <row r="93" spans="2:9" ht="18.75" customHeight="1">
      <c r="B93" s="122"/>
      <c r="C93" s="651">
        <v>51524</v>
      </c>
      <c r="D93" s="648" t="s">
        <v>1458</v>
      </c>
      <c r="E93" s="649">
        <v>77.66</v>
      </c>
      <c r="F93" s="789">
        <v>93.19</v>
      </c>
      <c r="G93" s="650"/>
      <c r="H93" s="637"/>
      <c r="I93" s="637"/>
    </row>
    <row r="94" spans="2:9" s="1238" customFormat="1" ht="18.75" customHeight="1">
      <c r="B94" s="122"/>
      <c r="C94" s="651">
        <v>51525</v>
      </c>
      <c r="D94" s="648" t="s">
        <v>1805</v>
      </c>
      <c r="E94" s="649">
        <v>100.21</v>
      </c>
      <c r="F94" s="789">
        <v>120.25</v>
      </c>
      <c r="G94" s="650"/>
      <c r="H94" s="637"/>
      <c r="I94" s="637"/>
    </row>
    <row r="95" spans="2:9" ht="18.75" customHeight="1">
      <c r="B95" s="122"/>
      <c r="C95" s="651">
        <v>51838</v>
      </c>
      <c r="D95" s="648" t="s">
        <v>1583</v>
      </c>
      <c r="E95" s="649">
        <v>79.2</v>
      </c>
      <c r="F95" s="789">
        <v>95.04</v>
      </c>
      <c r="G95" s="650"/>
      <c r="H95" s="637"/>
      <c r="I95" s="637"/>
    </row>
    <row r="96" spans="2:9" ht="18.75" customHeight="1">
      <c r="B96" s="122"/>
      <c r="C96" s="651">
        <v>52159</v>
      </c>
      <c r="D96" s="648" t="s">
        <v>1459</v>
      </c>
      <c r="E96" s="649">
        <v>154</v>
      </c>
      <c r="F96" s="789">
        <f t="shared" si="2"/>
        <v>184.79999999999998</v>
      </c>
      <c r="G96" s="650"/>
      <c r="H96" s="637"/>
      <c r="I96" s="637"/>
    </row>
    <row r="97" spans="2:9" ht="18.75" customHeight="1">
      <c r="B97" s="122"/>
      <c r="C97" s="651">
        <v>51643</v>
      </c>
      <c r="D97" s="648" t="s">
        <v>1460</v>
      </c>
      <c r="E97" s="649">
        <v>85.8</v>
      </c>
      <c r="F97" s="789">
        <v>702.96</v>
      </c>
      <c r="G97" s="650"/>
      <c r="H97" s="637"/>
      <c r="I97" s="637"/>
    </row>
    <row r="98" spans="2:9" ht="18.75" customHeight="1">
      <c r="B98" s="122"/>
      <c r="C98" s="651">
        <v>50718</v>
      </c>
      <c r="D98" s="648" t="s">
        <v>1461</v>
      </c>
      <c r="E98" s="649">
        <v>151.80000000000001</v>
      </c>
      <c r="F98" s="789">
        <v>182.16</v>
      </c>
      <c r="G98" s="650"/>
      <c r="H98" s="637"/>
      <c r="I98" s="637"/>
    </row>
    <row r="99" spans="2:9" ht="18.75" customHeight="1">
      <c r="B99" s="122"/>
      <c r="C99" s="651">
        <v>50911</v>
      </c>
      <c r="D99" s="648" t="s">
        <v>1462</v>
      </c>
      <c r="E99" s="649">
        <v>127.6</v>
      </c>
      <c r="F99" s="789">
        <f t="shared" si="2"/>
        <v>153.11999999999998</v>
      </c>
      <c r="G99" s="650"/>
      <c r="H99" s="637"/>
      <c r="I99" s="637"/>
    </row>
    <row r="100" spans="2:9" ht="18.75" customHeight="1">
      <c r="B100" s="122"/>
      <c r="C100" s="651">
        <v>11836</v>
      </c>
      <c r="D100" s="648" t="s">
        <v>1463</v>
      </c>
      <c r="E100" s="649">
        <v>141.28</v>
      </c>
      <c r="F100" s="789">
        <f t="shared" si="2"/>
        <v>169.536</v>
      </c>
      <c r="G100" s="650"/>
      <c r="H100" s="637"/>
      <c r="I100" s="637"/>
    </row>
    <row r="101" spans="2:9" ht="18.75" customHeight="1">
      <c r="B101" s="122"/>
      <c r="C101" s="651">
        <v>50051</v>
      </c>
      <c r="D101" s="648" t="s">
        <v>1464</v>
      </c>
      <c r="E101" s="649">
        <v>170.94</v>
      </c>
      <c r="F101" s="789">
        <v>205.13</v>
      </c>
      <c r="G101" s="650"/>
      <c r="H101" s="637"/>
      <c r="I101" s="637"/>
    </row>
    <row r="102" spans="2:9" ht="18.75" customHeight="1">
      <c r="B102" s="654"/>
      <c r="C102" s="651">
        <v>10578</v>
      </c>
      <c r="D102" s="648" t="s">
        <v>1465</v>
      </c>
      <c r="E102" s="649">
        <v>175.2</v>
      </c>
      <c r="F102" s="789">
        <f t="shared" si="2"/>
        <v>210.23999999999998</v>
      </c>
      <c r="G102" s="650"/>
      <c r="H102" s="637"/>
      <c r="I102" s="637"/>
    </row>
    <row r="103" spans="2:9" ht="18.75" customHeight="1">
      <c r="B103" s="654"/>
      <c r="C103" s="651">
        <v>52044</v>
      </c>
      <c r="D103" s="648" t="s">
        <v>1468</v>
      </c>
      <c r="E103" s="649">
        <v>146.96</v>
      </c>
      <c r="F103" s="789">
        <v>176.35</v>
      </c>
      <c r="G103" s="650"/>
      <c r="H103" s="637"/>
      <c r="I103" s="637"/>
    </row>
    <row r="104" spans="2:9" ht="18.75" customHeight="1">
      <c r="B104" s="654"/>
      <c r="C104" s="651">
        <v>11600</v>
      </c>
      <c r="D104" s="648" t="s">
        <v>1466</v>
      </c>
      <c r="E104" s="649">
        <v>100</v>
      </c>
      <c r="F104" s="789">
        <f t="shared" si="2"/>
        <v>120</v>
      </c>
      <c r="G104" s="650"/>
      <c r="H104" s="637"/>
      <c r="I104" s="637"/>
    </row>
    <row r="105" spans="2:9" ht="18.75" customHeight="1">
      <c r="B105" s="654"/>
      <c r="C105" s="651">
        <v>50054</v>
      </c>
      <c r="D105" s="648" t="s">
        <v>1467</v>
      </c>
      <c r="E105" s="649">
        <v>148.94</v>
      </c>
      <c r="F105" s="789">
        <v>178.73</v>
      </c>
      <c r="G105" s="650"/>
      <c r="H105" s="637"/>
      <c r="I105" s="637"/>
    </row>
    <row r="106" spans="2:9" ht="18.75" customHeight="1">
      <c r="B106" s="654"/>
      <c r="C106" s="651">
        <v>50065</v>
      </c>
      <c r="D106" s="648" t="s">
        <v>1469</v>
      </c>
      <c r="E106" s="649">
        <v>174.9</v>
      </c>
      <c r="F106" s="789">
        <v>209.88</v>
      </c>
      <c r="G106" s="650"/>
      <c r="H106" s="637"/>
      <c r="I106" s="637"/>
    </row>
    <row r="107" spans="2:9" ht="18.75" customHeight="1">
      <c r="B107" s="654"/>
      <c r="C107" s="651">
        <v>50486</v>
      </c>
      <c r="D107" s="648" t="s">
        <v>1470</v>
      </c>
      <c r="E107" s="649">
        <v>200.31</v>
      </c>
      <c r="F107" s="789">
        <v>240.37</v>
      </c>
      <c r="G107" s="650"/>
      <c r="H107" s="637"/>
      <c r="I107" s="637"/>
    </row>
    <row r="108" spans="2:9" ht="18.75" customHeight="1">
      <c r="B108" s="122"/>
      <c r="C108" s="651" t="s">
        <v>1455</v>
      </c>
      <c r="D108" s="648" t="s">
        <v>1456</v>
      </c>
      <c r="E108" s="649">
        <v>0</v>
      </c>
      <c r="F108" s="789">
        <f>E108*1.2</f>
        <v>0</v>
      </c>
      <c r="G108" s="650"/>
      <c r="H108" s="637"/>
      <c r="I108" s="637"/>
    </row>
    <row r="109" spans="2:9" ht="18.75" customHeight="1">
      <c r="B109" s="654"/>
      <c r="C109" s="651">
        <v>4963</v>
      </c>
      <c r="D109" s="648" t="s">
        <v>1471</v>
      </c>
      <c r="E109" s="649">
        <v>1250</v>
      </c>
      <c r="F109" s="789">
        <f t="shared" si="2"/>
        <v>1500</v>
      </c>
      <c r="G109" s="650"/>
      <c r="H109" s="637"/>
      <c r="I109" s="637"/>
    </row>
    <row r="110" spans="2:9" ht="18.75" customHeight="1">
      <c r="C110" s="651">
        <v>10029</v>
      </c>
      <c r="D110" s="655" t="s">
        <v>1472</v>
      </c>
      <c r="E110" s="649">
        <v>352</v>
      </c>
      <c r="F110" s="789">
        <f t="shared" si="2"/>
        <v>422.4</v>
      </c>
      <c r="G110" s="650"/>
      <c r="H110" s="637"/>
      <c r="I110" s="637"/>
    </row>
    <row r="111" spans="2:9" ht="18.75" customHeight="1">
      <c r="C111" s="651">
        <v>11226</v>
      </c>
      <c r="D111" s="655" t="s">
        <v>1473</v>
      </c>
      <c r="E111" s="649">
        <v>312</v>
      </c>
      <c r="F111" s="789">
        <v>374.4</v>
      </c>
      <c r="G111" s="650"/>
      <c r="H111" s="637"/>
      <c r="I111" s="637"/>
    </row>
    <row r="112" spans="2:9" ht="18.75" customHeight="1">
      <c r="C112" s="651">
        <v>4149</v>
      </c>
      <c r="D112" s="655" t="s">
        <v>1474</v>
      </c>
      <c r="E112" s="649">
        <v>280.5</v>
      </c>
      <c r="F112" s="789">
        <f t="shared" si="2"/>
        <v>336.59999999999997</v>
      </c>
      <c r="G112" s="650"/>
      <c r="H112" s="637"/>
      <c r="I112" s="637"/>
    </row>
    <row r="113" spans="2:9" ht="18.75" customHeight="1">
      <c r="C113" s="651">
        <v>11403</v>
      </c>
      <c r="D113" s="655" t="s">
        <v>1475</v>
      </c>
      <c r="E113" s="649">
        <v>1020</v>
      </c>
      <c r="F113" s="789">
        <v>1224</v>
      </c>
      <c r="G113" s="650"/>
      <c r="H113" s="637"/>
      <c r="I113" s="637"/>
    </row>
    <row r="114" spans="2:9" ht="18.75" customHeight="1">
      <c r="B114" s="122"/>
      <c r="C114" s="651">
        <v>10551</v>
      </c>
      <c r="D114" s="648" t="s">
        <v>1476</v>
      </c>
      <c r="E114" s="649">
        <v>966</v>
      </c>
      <c r="F114" s="789">
        <f t="shared" si="2"/>
        <v>1159.2</v>
      </c>
      <c r="G114" s="650"/>
      <c r="H114" s="637"/>
      <c r="I114" s="637"/>
    </row>
    <row r="115" spans="2:9" ht="18.75" customHeight="1">
      <c r="B115" s="122"/>
      <c r="C115" s="651" t="s">
        <v>1455</v>
      </c>
      <c r="D115" s="638" t="s">
        <v>1477</v>
      </c>
      <c r="E115" s="636"/>
      <c r="F115" s="825"/>
      <c r="G115" s="650"/>
      <c r="H115" s="637"/>
      <c r="I115" s="637"/>
    </row>
    <row r="116" spans="2:9" ht="18.75" customHeight="1">
      <c r="B116" s="122"/>
      <c r="C116" s="651" t="s">
        <v>1455</v>
      </c>
      <c r="D116" s="638" t="s">
        <v>1478</v>
      </c>
      <c r="E116" s="636"/>
      <c r="F116" s="825"/>
      <c r="G116" s="650"/>
      <c r="H116" s="637"/>
      <c r="I116" s="637"/>
    </row>
    <row r="117" spans="2:9" ht="18.75" customHeight="1">
      <c r="B117" s="122"/>
      <c r="C117" s="651"/>
      <c r="D117" s="638" t="s">
        <v>1479</v>
      </c>
      <c r="E117" s="636">
        <v>1000</v>
      </c>
      <c r="F117" s="825">
        <f t="shared" ref="F117:F120" si="3">E117*1.2</f>
        <v>1200</v>
      </c>
      <c r="G117" s="650"/>
      <c r="H117" s="637"/>
      <c r="I117" s="637"/>
    </row>
    <row r="118" spans="2:9" ht="18.75" customHeight="1">
      <c r="B118" s="122"/>
      <c r="C118" s="651"/>
      <c r="D118" s="648" t="s">
        <v>1480</v>
      </c>
      <c r="E118" s="111">
        <v>1260</v>
      </c>
      <c r="F118" s="730">
        <f t="shared" si="3"/>
        <v>1512</v>
      </c>
      <c r="G118" s="656"/>
      <c r="H118" s="657"/>
      <c r="I118" s="637"/>
    </row>
    <row r="119" spans="2:9" ht="18.75" customHeight="1">
      <c r="B119" s="122"/>
      <c r="C119" s="651">
        <v>11323</v>
      </c>
      <c r="D119" s="638" t="s">
        <v>1481</v>
      </c>
      <c r="E119" s="636">
        <v>1324</v>
      </c>
      <c r="F119" s="825">
        <v>1588.8</v>
      </c>
      <c r="G119" s="639"/>
      <c r="H119" s="637"/>
      <c r="I119" s="637"/>
    </row>
    <row r="120" spans="2:9" ht="18.75" customHeight="1">
      <c r="C120" s="658"/>
      <c r="D120" s="659" t="s">
        <v>1482</v>
      </c>
      <c r="E120" s="658">
        <v>1890</v>
      </c>
      <c r="F120" s="827">
        <f t="shared" si="3"/>
        <v>2268</v>
      </c>
      <c r="G120" s="639"/>
      <c r="H120" s="637"/>
      <c r="I120" s="637"/>
    </row>
    <row r="121" spans="2:9" ht="21.75" customHeight="1">
      <c r="C121" s="1525" t="s">
        <v>1483</v>
      </c>
      <c r="D121" s="1526"/>
      <c r="E121" s="1526"/>
      <c r="F121" s="1526"/>
      <c r="G121" s="660"/>
      <c r="H121" s="637"/>
      <c r="I121" s="637"/>
    </row>
    <row r="122" spans="2:9" ht="48.75" customHeight="1">
      <c r="C122" s="826" t="s">
        <v>1</v>
      </c>
      <c r="D122" s="826" t="s">
        <v>1483</v>
      </c>
      <c r="E122" s="826" t="s">
        <v>1484</v>
      </c>
      <c r="F122" s="826" t="s">
        <v>1485</v>
      </c>
      <c r="G122" s="661"/>
      <c r="H122" s="637"/>
      <c r="I122" s="637"/>
    </row>
    <row r="123" spans="2:9" ht="15.75" customHeight="1">
      <c r="C123" s="286" t="s">
        <v>1486</v>
      </c>
      <c r="D123" s="365" t="s">
        <v>1487</v>
      </c>
      <c r="E123" s="662">
        <v>0.85</v>
      </c>
      <c r="F123" s="789">
        <v>1.02</v>
      </c>
      <c r="G123" s="656"/>
      <c r="H123" s="637"/>
      <c r="I123" s="637"/>
    </row>
    <row r="124" spans="2:9" ht="15.75" customHeight="1">
      <c r="C124" s="558"/>
      <c r="D124" s="559"/>
      <c r="E124" s="559"/>
      <c r="F124" s="363"/>
      <c r="G124" s="363"/>
    </row>
    <row r="126" spans="2:9" ht="39.6" customHeight="1"/>
    <row r="127" spans="2:9" ht="31.9" customHeight="1"/>
    <row r="128" spans="2:9" ht="27" customHeight="1"/>
    <row r="129" ht="24" customHeight="1"/>
    <row r="130" ht="30" customHeight="1"/>
    <row r="131" ht="24.6" customHeight="1"/>
  </sheetData>
  <mergeCells count="11">
    <mergeCell ref="C1:D1"/>
    <mergeCell ref="C6:F6"/>
    <mergeCell ref="C7:F7"/>
    <mergeCell ref="C26:F26"/>
    <mergeCell ref="G27:I29"/>
    <mergeCell ref="C121:F121"/>
    <mergeCell ref="C31:F31"/>
    <mergeCell ref="C38:F38"/>
    <mergeCell ref="C48:F48"/>
    <mergeCell ref="C67:F67"/>
    <mergeCell ref="C73:F73"/>
  </mergeCells>
  <pageMargins left="0.70866141732283472" right="0.70866141732283472" top="0.74803149606299213" bottom="0.74803149606299213" header="0.31496062992125984" footer="0.31496062992125984"/>
  <pageSetup paperSize="9" scale="33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opLeftCell="A31" zoomScaleNormal="100" workbookViewId="0">
      <selection activeCell="B47" sqref="B47"/>
    </sheetView>
  </sheetViews>
  <sheetFormatPr defaultRowHeight="12.75"/>
  <cols>
    <col min="1" max="1" width="51.140625" customWidth="1"/>
    <col min="2" max="2" width="23.28515625" customWidth="1"/>
    <col min="3" max="3" width="21.140625" customWidth="1"/>
    <col min="4" max="4" width="27.140625" customWidth="1"/>
    <col min="5" max="5" width="34.28515625" customWidth="1"/>
  </cols>
  <sheetData>
    <row r="1" spans="1:5" ht="77.25" customHeight="1">
      <c r="A1" s="881" t="s">
        <v>1488</v>
      </c>
      <c r="B1" s="881" t="s">
        <v>1489</v>
      </c>
      <c r="C1" s="881" t="s">
        <v>1490</v>
      </c>
      <c r="D1" s="881" t="s">
        <v>1491</v>
      </c>
      <c r="E1" s="881" t="s">
        <v>1492</v>
      </c>
    </row>
    <row r="2" spans="1:5" ht="25.5" customHeight="1">
      <c r="A2" s="1065" t="s">
        <v>1493</v>
      </c>
      <c r="B2" s="1066">
        <v>20</v>
      </c>
      <c r="C2" s="1066">
        <v>7</v>
      </c>
      <c r="D2" s="1067" t="s">
        <v>1494</v>
      </c>
      <c r="E2" s="1068" t="s">
        <v>1495</v>
      </c>
    </row>
    <row r="3" spans="1:5" ht="25.5" customHeight="1">
      <c r="A3" s="1065" t="s">
        <v>1496</v>
      </c>
      <c r="B3" s="1066">
        <v>20</v>
      </c>
      <c r="C3" s="1066">
        <v>7</v>
      </c>
      <c r="D3" s="1067" t="s">
        <v>1494</v>
      </c>
      <c r="E3" s="1068" t="s">
        <v>1495</v>
      </c>
    </row>
    <row r="4" spans="1:5" ht="25.5" customHeight="1">
      <c r="A4" s="1065" t="s">
        <v>1497</v>
      </c>
      <c r="B4" s="1066">
        <v>20</v>
      </c>
      <c r="C4" s="1066">
        <v>7</v>
      </c>
      <c r="D4" s="1067" t="s">
        <v>1494</v>
      </c>
      <c r="E4" s="1068" t="s">
        <v>1495</v>
      </c>
    </row>
    <row r="5" spans="1:5" ht="25.5" customHeight="1">
      <c r="A5" s="1065" t="s">
        <v>1498</v>
      </c>
      <c r="B5" s="1066">
        <v>20</v>
      </c>
      <c r="C5" s="1066">
        <v>7</v>
      </c>
      <c r="D5" s="1067" t="s">
        <v>1494</v>
      </c>
      <c r="E5" s="1068" t="s">
        <v>1495</v>
      </c>
    </row>
    <row r="6" spans="1:5" ht="25.5" customHeight="1">
      <c r="A6" s="1065" t="s">
        <v>1499</v>
      </c>
      <c r="B6" s="1066">
        <v>20</v>
      </c>
      <c r="C6" s="1066">
        <v>7</v>
      </c>
      <c r="D6" s="1067" t="s">
        <v>1494</v>
      </c>
      <c r="E6" s="1068" t="s">
        <v>1495</v>
      </c>
    </row>
    <row r="7" spans="1:5" ht="25.5" customHeight="1">
      <c r="A7" s="1065" t="s">
        <v>1500</v>
      </c>
      <c r="B7" s="1066">
        <v>20</v>
      </c>
      <c r="C7" s="1066">
        <v>7</v>
      </c>
      <c r="D7" s="1067" t="s">
        <v>1494</v>
      </c>
      <c r="E7" s="1068" t="s">
        <v>1495</v>
      </c>
    </row>
    <row r="8" spans="1:5" ht="25.5" customHeight="1">
      <c r="A8" s="1065" t="s">
        <v>1601</v>
      </c>
      <c r="B8" s="1066">
        <v>25</v>
      </c>
      <c r="C8" s="1066">
        <v>7</v>
      </c>
      <c r="D8" s="1067" t="s">
        <v>1501</v>
      </c>
      <c r="E8" s="1068" t="s">
        <v>1495</v>
      </c>
    </row>
    <row r="9" spans="1:5" ht="25.5" customHeight="1">
      <c r="A9" s="1065" t="s">
        <v>1502</v>
      </c>
      <c r="B9" s="1066">
        <v>20</v>
      </c>
      <c r="C9" s="1066">
        <v>7</v>
      </c>
      <c r="D9" s="1067" t="s">
        <v>1494</v>
      </c>
      <c r="E9" s="1068" t="s">
        <v>1495</v>
      </c>
    </row>
    <row r="10" spans="1:5" ht="25.5" customHeight="1">
      <c r="A10" s="1065" t="s">
        <v>1503</v>
      </c>
      <c r="B10" s="1066">
        <v>20</v>
      </c>
      <c r="C10" s="1066">
        <v>7</v>
      </c>
      <c r="D10" s="1067" t="s">
        <v>1494</v>
      </c>
      <c r="E10" s="1068" t="s">
        <v>1495</v>
      </c>
    </row>
    <row r="11" spans="1:5" ht="25.5" customHeight="1">
      <c r="A11" s="1065" t="s">
        <v>1504</v>
      </c>
      <c r="B11" s="1066">
        <v>25</v>
      </c>
      <c r="C11" s="1066">
        <v>7</v>
      </c>
      <c r="D11" s="1067" t="s">
        <v>1505</v>
      </c>
      <c r="E11" s="1068" t="s">
        <v>1495</v>
      </c>
    </row>
    <row r="12" spans="1:5" ht="25.5" customHeight="1">
      <c r="A12" s="1065" t="s">
        <v>1506</v>
      </c>
      <c r="B12" s="1066">
        <v>20</v>
      </c>
      <c r="C12" s="1066">
        <v>7</v>
      </c>
      <c r="D12" s="1067" t="s">
        <v>1494</v>
      </c>
      <c r="E12" s="1068" t="s">
        <v>1495</v>
      </c>
    </row>
    <row r="13" spans="1:5" ht="25.5" customHeight="1">
      <c r="A13" s="1069" t="s">
        <v>1507</v>
      </c>
      <c r="B13" s="1070">
        <v>25</v>
      </c>
      <c r="C13" s="1070">
        <v>7</v>
      </c>
      <c r="D13" s="1071" t="s">
        <v>1494</v>
      </c>
      <c r="E13" s="1071" t="s">
        <v>1508</v>
      </c>
    </row>
    <row r="14" spans="1:5" ht="25.5" customHeight="1">
      <c r="A14" s="828" t="s">
        <v>1509</v>
      </c>
      <c r="B14" s="1072">
        <v>25</v>
      </c>
      <c r="C14" s="1072">
        <v>7</v>
      </c>
      <c r="D14" s="1073" t="s">
        <v>1494</v>
      </c>
      <c r="E14" s="1073" t="s">
        <v>1508</v>
      </c>
    </row>
    <row r="15" spans="1:5" ht="25.5" customHeight="1">
      <c r="A15" s="828" t="s">
        <v>1510</v>
      </c>
      <c r="B15" s="1072">
        <v>25</v>
      </c>
      <c r="C15" s="1072">
        <v>7</v>
      </c>
      <c r="D15" s="1073" t="s">
        <v>1494</v>
      </c>
      <c r="E15" s="1073" t="s">
        <v>1508</v>
      </c>
    </row>
    <row r="16" spans="1:5" ht="25.5" customHeight="1">
      <c r="A16" s="828" t="s">
        <v>1511</v>
      </c>
      <c r="B16" s="1072">
        <v>25</v>
      </c>
      <c r="C16" s="1072">
        <v>7</v>
      </c>
      <c r="D16" s="1073" t="s">
        <v>1512</v>
      </c>
      <c r="E16" s="1073" t="s">
        <v>1508</v>
      </c>
    </row>
    <row r="17" spans="1:5" ht="25.5" customHeight="1">
      <c r="A17" s="828" t="s">
        <v>1513</v>
      </c>
      <c r="B17" s="1072">
        <v>25</v>
      </c>
      <c r="C17" s="1072">
        <v>7</v>
      </c>
      <c r="D17" s="1073" t="s">
        <v>1512</v>
      </c>
      <c r="E17" s="1073" t="s">
        <v>1508</v>
      </c>
    </row>
    <row r="18" spans="1:5" ht="25.5" customHeight="1">
      <c r="A18" s="828" t="s">
        <v>1514</v>
      </c>
      <c r="B18" s="1072">
        <v>25</v>
      </c>
      <c r="C18" s="1072">
        <v>7</v>
      </c>
      <c r="D18" s="1073" t="s">
        <v>1512</v>
      </c>
      <c r="E18" s="1073" t="s">
        <v>1508</v>
      </c>
    </row>
    <row r="19" spans="1:5" ht="25.5" customHeight="1">
      <c r="A19" s="828" t="s">
        <v>1515</v>
      </c>
      <c r="B19" s="1072">
        <v>25</v>
      </c>
      <c r="C19" s="1072">
        <v>7</v>
      </c>
      <c r="D19" s="1073" t="s">
        <v>1516</v>
      </c>
      <c r="E19" s="1073" t="s">
        <v>1508</v>
      </c>
    </row>
    <row r="20" spans="1:5" ht="25.5" customHeight="1">
      <c r="A20" s="828" t="s">
        <v>1517</v>
      </c>
      <c r="B20" s="1072">
        <v>25</v>
      </c>
      <c r="C20" s="1072">
        <v>7</v>
      </c>
      <c r="D20" s="1073" t="s">
        <v>1512</v>
      </c>
      <c r="E20" s="1073" t="s">
        <v>1508</v>
      </c>
    </row>
    <row r="21" spans="1:5" ht="25.5" customHeight="1">
      <c r="A21" s="828" t="s">
        <v>1518</v>
      </c>
      <c r="B21" s="1072">
        <v>25</v>
      </c>
      <c r="C21" s="1072">
        <v>7</v>
      </c>
      <c r="D21" s="1073" t="s">
        <v>1519</v>
      </c>
      <c r="E21" s="1073" t="s">
        <v>1508</v>
      </c>
    </row>
    <row r="22" spans="1:5" ht="25.5" customHeight="1">
      <c r="A22" s="828" t="s">
        <v>1520</v>
      </c>
      <c r="B22" s="1072">
        <v>30</v>
      </c>
      <c r="C22" s="1072">
        <v>7</v>
      </c>
      <c r="D22" s="1073" t="s">
        <v>1505</v>
      </c>
      <c r="E22" s="1073" t="s">
        <v>1508</v>
      </c>
    </row>
    <row r="23" spans="1:5" ht="25.5" customHeight="1">
      <c r="A23" s="828" t="s">
        <v>1521</v>
      </c>
      <c r="B23" s="1072">
        <v>30</v>
      </c>
      <c r="C23" s="1072">
        <v>7</v>
      </c>
      <c r="D23" s="1073">
        <v>2.4</v>
      </c>
      <c r="E23" s="1073" t="s">
        <v>1508</v>
      </c>
    </row>
    <row r="24" spans="1:5" ht="25.5" customHeight="1">
      <c r="A24" s="828" t="s">
        <v>1522</v>
      </c>
      <c r="B24" s="1072">
        <v>30</v>
      </c>
      <c r="C24" s="1072">
        <v>7</v>
      </c>
      <c r="D24" s="1073">
        <v>5</v>
      </c>
      <c r="E24" s="1073" t="s">
        <v>1508</v>
      </c>
    </row>
    <row r="25" spans="1:5" ht="25.5" customHeight="1">
      <c r="A25" s="1074" t="s">
        <v>1523</v>
      </c>
      <c r="B25" s="1075">
        <v>30</v>
      </c>
      <c r="C25" s="1075">
        <v>7</v>
      </c>
      <c r="D25" s="1076" t="s">
        <v>1519</v>
      </c>
      <c r="E25" s="1076" t="s">
        <v>1524</v>
      </c>
    </row>
    <row r="26" spans="1:5" ht="25.5" customHeight="1">
      <c r="A26" s="1065" t="s">
        <v>1525</v>
      </c>
      <c r="B26" s="1066">
        <v>30</v>
      </c>
      <c r="C26" s="1066">
        <v>7</v>
      </c>
      <c r="D26" s="1067" t="s">
        <v>1519</v>
      </c>
      <c r="E26" s="1067" t="s">
        <v>1524</v>
      </c>
    </row>
    <row r="27" spans="1:5" ht="25.5" customHeight="1">
      <c r="A27" s="1065" t="s">
        <v>1526</v>
      </c>
      <c r="B27" s="1066">
        <v>30</v>
      </c>
      <c r="C27" s="1066">
        <v>7</v>
      </c>
      <c r="D27" s="1067" t="s">
        <v>1519</v>
      </c>
      <c r="E27" s="1067" t="s">
        <v>1524</v>
      </c>
    </row>
    <row r="28" spans="1:5" ht="25.5" customHeight="1">
      <c r="A28" s="1065" t="s">
        <v>1527</v>
      </c>
      <c r="B28" s="1066">
        <v>30</v>
      </c>
      <c r="C28" s="1066">
        <v>7</v>
      </c>
      <c r="D28" s="1067" t="s">
        <v>1512</v>
      </c>
      <c r="E28" s="1067" t="s">
        <v>1524</v>
      </c>
    </row>
    <row r="29" spans="1:5" ht="25.5" customHeight="1">
      <c r="A29" s="1065" t="s">
        <v>1528</v>
      </c>
      <c r="B29" s="1066">
        <v>30</v>
      </c>
      <c r="C29" s="1066">
        <v>7</v>
      </c>
      <c r="D29" s="1067" t="s">
        <v>1519</v>
      </c>
      <c r="E29" s="1067" t="s">
        <v>1524</v>
      </c>
    </row>
    <row r="30" spans="1:5" ht="25.5" customHeight="1">
      <c r="A30" s="1065" t="s">
        <v>1529</v>
      </c>
      <c r="B30" s="1066">
        <v>30</v>
      </c>
      <c r="C30" s="1066">
        <v>7</v>
      </c>
      <c r="D30" s="1067" t="s">
        <v>1512</v>
      </c>
      <c r="E30" s="1067" t="s">
        <v>1524</v>
      </c>
    </row>
    <row r="31" spans="1:5" ht="25.5" customHeight="1">
      <c r="A31" s="1065" t="s">
        <v>1530</v>
      </c>
      <c r="B31" s="1066">
        <v>35</v>
      </c>
      <c r="C31" s="1066">
        <v>7</v>
      </c>
      <c r="D31" s="1067" t="s">
        <v>1531</v>
      </c>
      <c r="E31" s="1067" t="s">
        <v>1524</v>
      </c>
    </row>
    <row r="32" spans="1:5" ht="25.5" customHeight="1">
      <c r="A32" s="1065" t="s">
        <v>1532</v>
      </c>
      <c r="B32" s="1066">
        <v>35</v>
      </c>
      <c r="C32" s="1066">
        <v>7</v>
      </c>
      <c r="D32" s="1067" t="s">
        <v>1533</v>
      </c>
      <c r="E32" s="1067" t="s">
        <v>1524</v>
      </c>
    </row>
    <row r="33" spans="1:5" ht="25.5" customHeight="1">
      <c r="A33" s="1065" t="s">
        <v>1534</v>
      </c>
      <c r="B33" s="1066">
        <v>35</v>
      </c>
      <c r="C33" s="1066">
        <v>7</v>
      </c>
      <c r="D33" s="1067" t="s">
        <v>1505</v>
      </c>
      <c r="E33" s="1067" t="s">
        <v>1524</v>
      </c>
    </row>
    <row r="34" spans="1:5" ht="25.5" customHeight="1">
      <c r="A34" s="1065" t="s">
        <v>1535</v>
      </c>
      <c r="B34" s="1066">
        <v>35</v>
      </c>
      <c r="C34" s="1066">
        <v>7</v>
      </c>
      <c r="D34" s="1067" t="s">
        <v>1512</v>
      </c>
      <c r="E34" s="1067" t="s">
        <v>1536</v>
      </c>
    </row>
    <row r="35" spans="1:5" ht="25.5" customHeight="1">
      <c r="A35" s="1065" t="s">
        <v>1537</v>
      </c>
      <c r="B35" s="1066">
        <v>35</v>
      </c>
      <c r="C35" s="1066">
        <v>7</v>
      </c>
      <c r="D35" s="1067" t="s">
        <v>1512</v>
      </c>
      <c r="E35" s="1067" t="s">
        <v>1536</v>
      </c>
    </row>
    <row r="36" spans="1:5" ht="25.5" customHeight="1">
      <c r="A36" s="828" t="s">
        <v>1538</v>
      </c>
      <c r="B36" s="1072">
        <v>35</v>
      </c>
      <c r="C36" s="1072">
        <v>7</v>
      </c>
      <c r="D36" s="1073" t="s">
        <v>1512</v>
      </c>
      <c r="E36" s="1073" t="s">
        <v>1539</v>
      </c>
    </row>
    <row r="37" spans="1:5" ht="25.5" customHeight="1">
      <c r="A37" s="828" t="s">
        <v>1540</v>
      </c>
      <c r="B37" s="1072">
        <v>35</v>
      </c>
      <c r="C37" s="1072">
        <v>7</v>
      </c>
      <c r="D37" s="1073" t="s">
        <v>1512</v>
      </c>
      <c r="E37" s="1073" t="s">
        <v>1541</v>
      </c>
    </row>
    <row r="38" spans="1:5" ht="25.5" customHeight="1">
      <c r="A38" s="828" t="s">
        <v>1542</v>
      </c>
      <c r="B38" s="1072">
        <v>40</v>
      </c>
      <c r="C38" s="1072">
        <v>7</v>
      </c>
      <c r="D38" s="1073" t="s">
        <v>1505</v>
      </c>
      <c r="E38" s="1073" t="s">
        <v>1541</v>
      </c>
    </row>
    <row r="39" spans="1:5" ht="25.5" customHeight="1">
      <c r="A39" s="828" t="s">
        <v>1543</v>
      </c>
      <c r="B39" s="1072">
        <v>40</v>
      </c>
      <c r="C39" s="1072">
        <v>7</v>
      </c>
      <c r="D39" s="1073" t="s">
        <v>1512</v>
      </c>
      <c r="E39" s="1073" t="s">
        <v>1544</v>
      </c>
    </row>
    <row r="40" spans="1:5" ht="25.5" customHeight="1">
      <c r="A40" s="828" t="s">
        <v>1545</v>
      </c>
      <c r="B40" s="1072">
        <v>40</v>
      </c>
      <c r="C40" s="1072">
        <v>7</v>
      </c>
      <c r="D40" s="1073" t="s">
        <v>1512</v>
      </c>
      <c r="E40" s="1073" t="s">
        <v>1546</v>
      </c>
    </row>
    <row r="41" spans="1:5" ht="25.5" customHeight="1">
      <c r="A41" s="828" t="s">
        <v>1547</v>
      </c>
      <c r="B41" s="1072">
        <v>40</v>
      </c>
      <c r="C41" s="1072">
        <v>7</v>
      </c>
      <c r="D41" s="1073" t="s">
        <v>1512</v>
      </c>
      <c r="E41" s="1073" t="s">
        <v>1548</v>
      </c>
    </row>
    <row r="42" spans="1:5" ht="25.5" customHeight="1">
      <c r="A42" s="828" t="s">
        <v>1549</v>
      </c>
      <c r="B42" s="1072">
        <v>40</v>
      </c>
      <c r="C42" s="1072">
        <v>7</v>
      </c>
      <c r="D42" s="1073" t="s">
        <v>1512</v>
      </c>
      <c r="E42" s="1073" t="s">
        <v>1550</v>
      </c>
    </row>
    <row r="45" spans="1:5" ht="31.5">
      <c r="A45" s="826" t="s">
        <v>1</v>
      </c>
      <c r="B45" s="826" t="s">
        <v>1373</v>
      </c>
      <c r="C45" s="826" t="s">
        <v>1551</v>
      </c>
      <c r="D45" s="826" t="s">
        <v>1552</v>
      </c>
    </row>
    <row r="46" spans="1:5" s="1172" customFormat="1" ht="25.5">
      <c r="A46" s="889">
        <v>51967</v>
      </c>
      <c r="B46" s="890" t="s">
        <v>1787</v>
      </c>
      <c r="C46" s="889">
        <v>17.98</v>
      </c>
      <c r="D46" s="891">
        <v>21.58</v>
      </c>
    </row>
    <row r="47" spans="1:5" ht="25.5">
      <c r="A47" s="889">
        <v>52048</v>
      </c>
      <c r="B47" s="890" t="s">
        <v>1553</v>
      </c>
      <c r="C47" s="889">
        <v>18.52</v>
      </c>
      <c r="D47" s="891">
        <v>22.22</v>
      </c>
    </row>
    <row r="48" spans="1:5" ht="25.5">
      <c r="A48" s="889">
        <v>51969</v>
      </c>
      <c r="B48" s="890" t="s">
        <v>1554</v>
      </c>
      <c r="C48" s="889">
        <v>12.5</v>
      </c>
      <c r="D48" s="891">
        <v>15</v>
      </c>
    </row>
    <row r="49" spans="1:4" ht="25.5">
      <c r="A49" s="889">
        <v>10241</v>
      </c>
      <c r="B49" s="890" t="s">
        <v>1555</v>
      </c>
      <c r="C49" s="892">
        <f>D49/1.2</f>
        <v>14.041666666666668</v>
      </c>
      <c r="D49" s="891">
        <v>16.850000000000001</v>
      </c>
    </row>
    <row r="50" spans="1:4" ht="21.75" customHeight="1">
      <c r="A50" s="889">
        <v>51447</v>
      </c>
      <c r="B50" s="893" t="s">
        <v>1556</v>
      </c>
      <c r="C50" s="889">
        <v>5.68</v>
      </c>
      <c r="D50" s="891">
        <v>6.82</v>
      </c>
    </row>
  </sheetData>
  <pageMargins left="0.70078740157480324" right="0.70078740157480324" top="0.75196850393700787" bottom="0.75196850393700787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19" workbookViewId="0">
      <selection activeCell="K32" sqref="K32"/>
    </sheetView>
  </sheetViews>
  <sheetFormatPr defaultRowHeight="12.75"/>
  <cols>
    <col min="1" max="1" width="10.7109375" customWidth="1"/>
    <col min="2" max="2" width="46.85546875" customWidth="1"/>
    <col min="4" max="4" width="14.85546875" customWidth="1"/>
    <col min="5" max="5" width="14.28515625" customWidth="1"/>
  </cols>
  <sheetData>
    <row r="1" spans="1:5" ht="24.75" customHeight="1">
      <c r="A1" s="1532" t="s">
        <v>1557</v>
      </c>
      <c r="B1" s="1533"/>
      <c r="C1" s="1533"/>
      <c r="D1" s="1533"/>
      <c r="E1" s="1533"/>
    </row>
    <row r="2" spans="1:5" ht="36" customHeight="1">
      <c r="A2" s="831" t="s">
        <v>1</v>
      </c>
      <c r="B2" s="832" t="s">
        <v>1373</v>
      </c>
      <c r="C2" s="832" t="s">
        <v>290</v>
      </c>
      <c r="D2" s="832" t="s">
        <v>677</v>
      </c>
      <c r="E2" s="833" t="s">
        <v>23</v>
      </c>
    </row>
    <row r="3" spans="1:5" ht="31.5">
      <c r="A3" s="829">
        <v>50228</v>
      </c>
      <c r="B3" s="828" t="s">
        <v>1558</v>
      </c>
      <c r="C3" s="829" t="s">
        <v>1559</v>
      </c>
      <c r="D3" s="829">
        <v>15</v>
      </c>
      <c r="E3" s="830">
        <v>18</v>
      </c>
    </row>
    <row r="4" spans="1:5" ht="15.75">
      <c r="A4" s="829">
        <v>11603</v>
      </c>
      <c r="B4" s="828" t="s">
        <v>1560</v>
      </c>
      <c r="C4" s="829" t="s">
        <v>1561</v>
      </c>
      <c r="D4" s="829">
        <v>8.33</v>
      </c>
      <c r="E4" s="830">
        <v>10</v>
      </c>
    </row>
    <row r="5" spans="1:5" ht="31.5">
      <c r="A5" s="829">
        <v>50229</v>
      </c>
      <c r="B5" s="828" t="s">
        <v>1562</v>
      </c>
      <c r="C5" s="829" t="s">
        <v>1563</v>
      </c>
      <c r="D5" s="829">
        <v>18.75</v>
      </c>
      <c r="E5" s="830">
        <v>22.5</v>
      </c>
    </row>
    <row r="6" spans="1:5" ht="31.5">
      <c r="A6" s="829">
        <v>50625</v>
      </c>
      <c r="B6" s="828" t="s">
        <v>1564</v>
      </c>
      <c r="C6" s="829" t="s">
        <v>1563</v>
      </c>
      <c r="D6" s="829">
        <v>21.3</v>
      </c>
      <c r="E6" s="830">
        <v>25.56</v>
      </c>
    </row>
    <row r="7" spans="1:5" ht="31.5">
      <c r="A7" s="829">
        <v>50626</v>
      </c>
      <c r="B7" s="828" t="s">
        <v>1565</v>
      </c>
      <c r="C7" s="829" t="s">
        <v>1559</v>
      </c>
      <c r="D7" s="829">
        <v>22.5</v>
      </c>
      <c r="E7" s="830">
        <v>27</v>
      </c>
    </row>
    <row r="8" spans="1:5" ht="57.75" customHeight="1">
      <c r="A8" s="829">
        <v>15506</v>
      </c>
      <c r="B8" s="828" t="s">
        <v>1602</v>
      </c>
      <c r="C8" s="829" t="s">
        <v>1566</v>
      </c>
      <c r="D8" s="829">
        <v>61.5</v>
      </c>
      <c r="E8" s="830">
        <v>73.8</v>
      </c>
    </row>
    <row r="9" spans="1:5" ht="57.75" customHeight="1">
      <c r="A9" s="829">
        <v>11376</v>
      </c>
      <c r="B9" s="828" t="s">
        <v>1603</v>
      </c>
      <c r="C9" s="829" t="s">
        <v>1566</v>
      </c>
      <c r="D9" s="829">
        <v>143.4</v>
      </c>
      <c r="E9" s="830">
        <v>172.08</v>
      </c>
    </row>
    <row r="10" spans="1:5" ht="57.75" customHeight="1">
      <c r="A10" s="829">
        <v>15398</v>
      </c>
      <c r="B10" s="828" t="s">
        <v>1604</v>
      </c>
      <c r="C10" s="829" t="s">
        <v>1567</v>
      </c>
      <c r="D10" s="829">
        <v>10.65</v>
      </c>
      <c r="E10" s="830">
        <v>12.78</v>
      </c>
    </row>
    <row r="11" spans="1:5" ht="57.75" customHeight="1">
      <c r="A11" s="829">
        <v>15399</v>
      </c>
      <c r="B11" s="828" t="s">
        <v>1605</v>
      </c>
      <c r="C11" s="829" t="s">
        <v>1567</v>
      </c>
      <c r="D11" s="829">
        <v>11.4</v>
      </c>
      <c r="E11" s="830">
        <v>13.68</v>
      </c>
    </row>
    <row r="12" spans="1:5" ht="31.5" customHeight="1">
      <c r="A12" s="1527" t="s">
        <v>1568</v>
      </c>
      <c r="B12" s="1534"/>
      <c r="C12" s="1534"/>
      <c r="D12" s="1534"/>
      <c r="E12" s="1534"/>
    </row>
    <row r="13" spans="1:5" ht="31.5">
      <c r="A13" s="826" t="s">
        <v>1</v>
      </c>
      <c r="B13" s="826" t="s">
        <v>1373</v>
      </c>
      <c r="C13" s="826" t="s">
        <v>290</v>
      </c>
      <c r="D13" s="826" t="s">
        <v>677</v>
      </c>
      <c r="E13" s="826" t="s">
        <v>23</v>
      </c>
    </row>
    <row r="14" spans="1:5" ht="38.25" customHeight="1">
      <c r="A14" s="887">
        <v>51711</v>
      </c>
      <c r="B14" s="888" t="s">
        <v>1606</v>
      </c>
      <c r="C14" s="887" t="s">
        <v>1569</v>
      </c>
      <c r="D14" s="887">
        <v>6</v>
      </c>
      <c r="E14" s="689">
        <v>7.2</v>
      </c>
    </row>
    <row r="15" spans="1:5" ht="38.25" customHeight="1">
      <c r="A15" s="887">
        <v>51712</v>
      </c>
      <c r="B15" s="888" t="s">
        <v>1607</v>
      </c>
      <c r="C15" s="887" t="s">
        <v>1569</v>
      </c>
      <c r="D15" s="887">
        <v>7.5</v>
      </c>
      <c r="E15" s="689">
        <v>9</v>
      </c>
    </row>
    <row r="16" spans="1:5" ht="38.25" customHeight="1">
      <c r="A16" s="887">
        <v>11803</v>
      </c>
      <c r="B16" s="888" t="s">
        <v>1608</v>
      </c>
      <c r="C16" s="887" t="s">
        <v>1569</v>
      </c>
      <c r="D16" s="887">
        <v>6</v>
      </c>
      <c r="E16" s="689">
        <v>7.2</v>
      </c>
    </row>
    <row r="17" spans="1:5" ht="49.5" customHeight="1">
      <c r="A17" s="887">
        <v>11242</v>
      </c>
      <c r="B17" s="888" t="s">
        <v>1609</v>
      </c>
      <c r="C17" s="887" t="s">
        <v>1569</v>
      </c>
      <c r="D17" s="887">
        <v>5.8</v>
      </c>
      <c r="E17" s="689">
        <v>7</v>
      </c>
    </row>
    <row r="18" spans="1:5" ht="50.25" customHeight="1">
      <c r="A18" s="887">
        <v>11243</v>
      </c>
      <c r="B18" s="888" t="s">
        <v>1610</v>
      </c>
      <c r="C18" s="887" t="s">
        <v>1569</v>
      </c>
      <c r="D18" s="887">
        <f>E18/1.2</f>
        <v>5.8333333333333339</v>
      </c>
      <c r="E18" s="689">
        <v>7</v>
      </c>
    </row>
    <row r="19" spans="1:5" ht="38.25" customHeight="1">
      <c r="A19" s="887">
        <v>11105</v>
      </c>
      <c r="B19" s="888" t="s">
        <v>1613</v>
      </c>
      <c r="C19" s="887" t="s">
        <v>1569</v>
      </c>
      <c r="D19" s="887">
        <v>10.5</v>
      </c>
      <c r="E19" s="689">
        <v>12.6</v>
      </c>
    </row>
    <row r="20" spans="1:5" ht="51" customHeight="1">
      <c r="A20" s="887">
        <v>51080</v>
      </c>
      <c r="B20" s="888" t="s">
        <v>1611</v>
      </c>
      <c r="C20" s="887" t="s">
        <v>1570</v>
      </c>
      <c r="D20" s="887">
        <v>99.15</v>
      </c>
      <c r="E20" s="689">
        <v>118.98</v>
      </c>
    </row>
    <row r="21" spans="1:5" ht="51" customHeight="1">
      <c r="A21" s="887">
        <v>7788</v>
      </c>
      <c r="B21" s="888" t="s">
        <v>1612</v>
      </c>
      <c r="C21" s="887" t="s">
        <v>1569</v>
      </c>
      <c r="D21" s="887">
        <v>18</v>
      </c>
      <c r="E21" s="689">
        <v>21.6</v>
      </c>
    </row>
    <row r="22" spans="1:5" s="1093" customFormat="1" ht="51" customHeight="1">
      <c r="A22" s="887">
        <v>51900</v>
      </c>
      <c r="B22" s="1136" t="s">
        <v>1714</v>
      </c>
      <c r="C22" s="887" t="s">
        <v>1569</v>
      </c>
      <c r="D22" s="887" t="s">
        <v>1713</v>
      </c>
      <c r="E22" s="689" t="s">
        <v>1712</v>
      </c>
    </row>
    <row r="23" spans="1:5" ht="27.75" customHeight="1">
      <c r="A23" s="1532" t="s">
        <v>1571</v>
      </c>
      <c r="B23" s="1533"/>
      <c r="C23" s="1533"/>
      <c r="D23" s="1533"/>
      <c r="E23" s="1533"/>
    </row>
    <row r="24" spans="1:5" ht="31.5">
      <c r="A24" s="831" t="s">
        <v>1</v>
      </c>
      <c r="B24" s="832" t="s">
        <v>1373</v>
      </c>
      <c r="C24" s="832" t="s">
        <v>290</v>
      </c>
      <c r="D24" s="832" t="s">
        <v>1572</v>
      </c>
      <c r="E24" s="833" t="s">
        <v>1573</v>
      </c>
    </row>
    <row r="25" spans="1:5" ht="57" customHeight="1">
      <c r="A25" s="829">
        <v>10396</v>
      </c>
      <c r="B25" s="828" t="s">
        <v>1574</v>
      </c>
      <c r="C25" s="829" t="s">
        <v>1575</v>
      </c>
      <c r="D25" s="829">
        <v>50.49</v>
      </c>
      <c r="E25" s="830">
        <v>60.59</v>
      </c>
    </row>
    <row r="26" spans="1:5" ht="31.5">
      <c r="A26" s="829">
        <v>10434</v>
      </c>
      <c r="B26" s="828" t="s">
        <v>1576</v>
      </c>
      <c r="C26" s="829" t="s">
        <v>1575</v>
      </c>
      <c r="D26" s="829">
        <v>78</v>
      </c>
      <c r="E26" s="830">
        <f>D26*1.2</f>
        <v>93.6</v>
      </c>
    </row>
    <row r="27" spans="1:5" ht="36" customHeight="1">
      <c r="A27" s="829">
        <v>11390</v>
      </c>
      <c r="B27" s="828" t="s">
        <v>1577</v>
      </c>
      <c r="C27" s="829" t="s">
        <v>1575</v>
      </c>
      <c r="D27" s="829">
        <v>174.65</v>
      </c>
      <c r="E27" s="830">
        <v>209.58</v>
      </c>
    </row>
    <row r="28" spans="1:5" ht="26.25" customHeight="1">
      <c r="A28" s="1532" t="s">
        <v>1578</v>
      </c>
      <c r="B28" s="1533"/>
      <c r="C28" s="1533"/>
      <c r="D28" s="1533"/>
      <c r="E28" s="1533"/>
    </row>
    <row r="29" spans="1:5" ht="31.5">
      <c r="A29" s="824" t="s">
        <v>1</v>
      </c>
      <c r="B29" s="824" t="s">
        <v>1373</v>
      </c>
      <c r="C29" s="824" t="s">
        <v>290</v>
      </c>
      <c r="D29" s="824" t="s">
        <v>677</v>
      </c>
      <c r="E29" s="824" t="s">
        <v>23</v>
      </c>
    </row>
    <row r="30" spans="1:5" ht="20.25" customHeight="1">
      <c r="A30" s="44"/>
      <c r="B30" s="665" t="s">
        <v>1579</v>
      </c>
      <c r="C30" s="72" t="s">
        <v>1569</v>
      </c>
      <c r="D30" s="72">
        <v>17.2</v>
      </c>
      <c r="E30" s="692">
        <f t="shared" ref="E30:E32" si="0">D30*1.2</f>
        <v>20.639999999999997</v>
      </c>
    </row>
    <row r="31" spans="1:5" ht="20.25" customHeight="1">
      <c r="A31" s="44"/>
      <c r="B31" s="665" t="s">
        <v>1580</v>
      </c>
      <c r="C31" s="72" t="s">
        <v>1569</v>
      </c>
      <c r="D31" s="72">
        <v>24</v>
      </c>
      <c r="E31" s="692">
        <f t="shared" si="0"/>
        <v>28.799999999999997</v>
      </c>
    </row>
    <row r="32" spans="1:5" ht="20.25" customHeight="1">
      <c r="A32" s="44"/>
      <c r="B32" s="665" t="s">
        <v>1581</v>
      </c>
      <c r="C32" s="72" t="s">
        <v>1569</v>
      </c>
      <c r="D32" s="72">
        <v>27</v>
      </c>
      <c r="E32" s="692">
        <f t="shared" si="0"/>
        <v>32.4</v>
      </c>
    </row>
    <row r="33" spans="1:5" ht="20.25" customHeight="1">
      <c r="A33" s="72"/>
      <c r="B33" s="665" t="s">
        <v>1582</v>
      </c>
      <c r="C33" s="72" t="s">
        <v>1569</v>
      </c>
      <c r="D33" s="72">
        <v>34</v>
      </c>
      <c r="E33" s="692">
        <v>40.799999999999997</v>
      </c>
    </row>
  </sheetData>
  <mergeCells count="4">
    <mergeCell ref="A1:E1"/>
    <mergeCell ref="A12:E12"/>
    <mergeCell ref="A23:E23"/>
    <mergeCell ref="A28:E28"/>
  </mergeCells>
  <pageMargins left="0.70078740157480324" right="0.70078740157480324" top="0.75196850393700787" bottom="0.75196850393700787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6</vt:i4>
      </vt:variant>
    </vt:vector>
  </HeadingPairs>
  <TitlesOfParts>
    <vt:vector size="22" baseType="lpstr">
      <vt:lpstr>Принтеры  этикеток,сканер</vt:lpstr>
      <vt:lpstr>Запайщики,ваккуматор,фен</vt:lpstr>
      <vt:lpstr>Диспенсеры,ножи,рулонодерж</vt:lpstr>
      <vt:lpstr>Пузырьковая, скотч,этик,стретч</vt:lpstr>
      <vt:lpstr>Рукава ПВД,ПВХ,полотно</vt:lpstr>
      <vt:lpstr>Пленка ПОФ ТУ </vt:lpstr>
      <vt:lpstr>Канцтовары,мусорные мешки,стака</vt:lpstr>
      <vt:lpstr>ZIP-LOCK пакеты</vt:lpstr>
      <vt:lpstr>Курьерские и пузырьковые пакеты</vt:lpstr>
      <vt:lpstr>Zip бегунок,слайдер</vt:lpstr>
      <vt:lpstr>Картон(коробки,втулки,листы)</vt:lpstr>
      <vt:lpstr>Пакеты дно ДОЙПАК, крафт+металл</vt:lpstr>
      <vt:lpstr>Пакеты полипропилен,ПВД</vt:lpstr>
      <vt:lpstr>Вакуум,пакеты-майки,пвд мешки</vt:lpstr>
      <vt:lpstr>ЗИП на ручные запайщики</vt:lpstr>
      <vt:lpstr>Стеклоткань,нихром</vt:lpstr>
      <vt:lpstr>'ZIP-LOCK пакеты'!Область_печати</vt:lpstr>
      <vt:lpstr>'Вакуум,пакеты-майки,пвд мешки'!Область_печати</vt:lpstr>
      <vt:lpstr>'Картон(коробки,втулки,листы)'!Область_печати</vt:lpstr>
      <vt:lpstr>'Курьерские и пузырьковые пакеты'!Область_печати</vt:lpstr>
      <vt:lpstr>'Пузырьковая, скотч,этик,стретч'!Область_печати</vt:lpstr>
      <vt:lpstr>'Рукава ПВД,ПВХ,полотно'!Область_печати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Настя</cp:lastModifiedBy>
  <cp:revision>1108</cp:revision>
  <cp:lastPrinted>2025-11-27T13:21:43Z</cp:lastPrinted>
  <dcterms:created xsi:type="dcterms:W3CDTF">2023-09-23T07:20:51Z</dcterms:created>
  <dcterms:modified xsi:type="dcterms:W3CDTF">2026-02-02T08:29:19Z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2214716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